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0" yWindow="5400" windowWidth="28710" windowHeight="7320" tabRatio="622"/>
  </bookViews>
  <sheets>
    <sheet name="Info" sheetId="4" r:id="rId1"/>
    <sheet name="LEGENDA 1)" sheetId="15" r:id="rId2"/>
    <sheet name="1) ott.2014-sett.2015" sheetId="11" r:id="rId3"/>
    <sheet name="2) ott.2013-sett.2014" sheetId="14" r:id="rId4"/>
    <sheet name="3) apr.2013-sett.2013" sheetId="5" r:id="rId5"/>
    <sheet name="4) ott.2012-mar.2013" sheetId="9" r:id="rId6"/>
    <sheet name="OCC_FUI" sheetId="10" r:id="rId7"/>
  </sheets>
  <calcPr calcId="145621"/>
</workbook>
</file>

<file path=xl/calcChain.xml><?xml version="1.0" encoding="utf-8"?>
<calcChain xmlns="http://schemas.openxmlformats.org/spreadsheetml/2006/main">
  <c r="F42" i="10" l="1"/>
  <c r="G42" i="10"/>
  <c r="H42" i="10"/>
  <c r="I42" i="10"/>
  <c r="J42" i="10"/>
  <c r="K42" i="10"/>
  <c r="L42" i="10"/>
  <c r="M42" i="10"/>
  <c r="N42" i="10"/>
  <c r="O42" i="10"/>
  <c r="P42" i="10"/>
  <c r="Q42" i="10"/>
  <c r="R42" i="10"/>
  <c r="S42" i="10"/>
  <c r="T42" i="10"/>
  <c r="U42" i="10"/>
  <c r="V42" i="10"/>
  <c r="W42" i="10"/>
  <c r="X42" i="10"/>
  <c r="Z69" i="9" l="1"/>
  <c r="AA69" i="9"/>
  <c r="AC69" i="9"/>
  <c r="AD69" i="9"/>
  <c r="AE69" i="9"/>
  <c r="AG69" i="9"/>
  <c r="AH69" i="9"/>
  <c r="AI69" i="9"/>
  <c r="AK69" i="9"/>
  <c r="AL69" i="9"/>
  <c r="AM69" i="9"/>
  <c r="AO69" i="9"/>
  <c r="AP69" i="9"/>
  <c r="AQ69" i="9"/>
  <c r="AS69" i="9"/>
  <c r="AT69" i="9"/>
  <c r="AU69" i="9"/>
  <c r="AF68" i="9"/>
  <c r="J22" i="9"/>
  <c r="H25" i="9"/>
  <c r="I25" i="9"/>
  <c r="K25" i="9"/>
  <c r="L25" i="9"/>
  <c r="Z63" i="5"/>
  <c r="AA63" i="5"/>
  <c r="AC63" i="5"/>
  <c r="AD63" i="5"/>
  <c r="AE63" i="5"/>
  <c r="AG63" i="5"/>
  <c r="AH63" i="5"/>
  <c r="AI63" i="5"/>
  <c r="AK63" i="5"/>
  <c r="AL63" i="5"/>
  <c r="AM63" i="5"/>
  <c r="AO63" i="5"/>
  <c r="AP63" i="5"/>
  <c r="AQ63" i="5"/>
  <c r="AS63" i="5"/>
  <c r="AT63" i="5"/>
  <c r="AU63" i="5"/>
  <c r="M40" i="14" l="1"/>
  <c r="T40" i="14"/>
  <c r="S40" i="14"/>
  <c r="R40" i="14"/>
  <c r="Q40" i="14"/>
  <c r="P40" i="14"/>
  <c r="O40" i="14"/>
  <c r="N40" i="14"/>
  <c r="L40" i="14"/>
  <c r="K40" i="14"/>
  <c r="J40" i="14"/>
  <c r="I40" i="14"/>
  <c r="H40" i="14"/>
  <c r="I18" i="11"/>
  <c r="K24" i="11"/>
  <c r="J24" i="11"/>
  <c r="H24" i="11"/>
  <c r="G24" i="11"/>
  <c r="F24" i="11"/>
  <c r="AB47" i="14" l="1"/>
  <c r="AF49" i="14"/>
  <c r="AD56" i="14"/>
  <c r="AA56" i="14"/>
  <c r="Z56" i="14"/>
  <c r="Y56" i="14"/>
  <c r="K43" i="10"/>
  <c r="J43" i="10"/>
  <c r="I43" i="10"/>
  <c r="E42" i="10"/>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AC45" i="11" l="1"/>
  <c r="Q45" i="11"/>
  <c r="Q26" i="11"/>
  <c r="AR45" i="11" l="1"/>
  <c r="AQ45" i="11"/>
  <c r="AP45" i="11"/>
  <c r="AO45" i="11"/>
  <c r="AN45" i="11"/>
  <c r="AM45" i="11"/>
  <c r="AL45" i="11"/>
  <c r="AK45" i="11"/>
  <c r="AJ45" i="11"/>
  <c r="AI45" i="11"/>
  <c r="AH45" i="11"/>
  <c r="AG45" i="11"/>
  <c r="AF45" i="11"/>
  <c r="AE45" i="11"/>
  <c r="AD45" i="11"/>
  <c r="AA45" i="11"/>
  <c r="Z45" i="11"/>
  <c r="X45" i="11"/>
  <c r="W45" i="11"/>
  <c r="U45" i="11"/>
  <c r="T45" i="11"/>
  <c r="R45" i="11"/>
  <c r="AB44" i="11"/>
  <c r="AB45" i="11" s="1"/>
  <c r="Y44" i="11"/>
  <c r="V44" i="11"/>
  <c r="S44" i="11"/>
  <c r="Y43" i="11"/>
  <c r="V43" i="11"/>
  <c r="S43" i="11"/>
  <c r="V42" i="11"/>
  <c r="S42" i="11"/>
  <c r="S41" i="11"/>
  <c r="P34" i="11"/>
  <c r="P35" i="11" s="1"/>
  <c r="P36" i="11" s="1"/>
  <c r="P37" i="11" s="1"/>
  <c r="P38" i="11" s="1"/>
  <c r="P39" i="11" s="1"/>
  <c r="P40" i="11" s="1"/>
  <c r="P41" i="11" s="1"/>
  <c r="P42" i="11" s="1"/>
  <c r="P43" i="11" s="1"/>
  <c r="P44" i="11" s="1"/>
  <c r="Y45" i="11" l="1"/>
  <c r="S45" i="11"/>
  <c r="V45" i="11"/>
  <c r="J28" i="11" l="1"/>
  <c r="BS56" i="14"/>
  <c r="BR56" i="14"/>
  <c r="BQ56" i="14"/>
  <c r="BO56" i="14"/>
  <c r="BN56" i="14"/>
  <c r="BM56" i="14"/>
  <c r="BK56" i="14"/>
  <c r="BJ56" i="14"/>
  <c r="BI56" i="14"/>
  <c r="BG56" i="14"/>
  <c r="BF56" i="14"/>
  <c r="BE56" i="14"/>
  <c r="BC56" i="14"/>
  <c r="BB56" i="14"/>
  <c r="BA56" i="14"/>
  <c r="AY56" i="14"/>
  <c r="AX56" i="14"/>
  <c r="AW56" i="14"/>
  <c r="AU56" i="14"/>
  <c r="AT56" i="14"/>
  <c r="AS56" i="14"/>
  <c r="AQ56" i="14"/>
  <c r="AP56" i="14"/>
  <c r="AO56" i="14"/>
  <c r="AM56" i="14"/>
  <c r="AL56" i="14"/>
  <c r="AK56" i="14"/>
  <c r="AI56" i="14"/>
  <c r="AH56" i="14"/>
  <c r="AG56" i="14"/>
  <c r="AE56" i="14"/>
  <c r="AC56" i="14"/>
  <c r="BT55" i="14"/>
  <c r="BT56" i="14" s="1"/>
  <c r="BP55" i="14"/>
  <c r="BP54" i="14"/>
  <c r="BL55" i="14"/>
  <c r="BL54" i="14"/>
  <c r="BL53" i="14"/>
  <c r="BH55" i="14"/>
  <c r="BH54" i="14"/>
  <c r="BH53" i="14"/>
  <c r="BH52" i="14"/>
  <c r="BD55" i="14"/>
  <c r="BD54" i="14"/>
  <c r="BD53" i="14"/>
  <c r="BD52" i="14"/>
  <c r="BD51" i="14"/>
  <c r="AZ50" i="14"/>
  <c r="AZ55" i="14"/>
  <c r="AZ54" i="14"/>
  <c r="AZ53" i="14"/>
  <c r="AZ52" i="14"/>
  <c r="AZ51" i="14"/>
  <c r="AN55" i="14"/>
  <c r="AJ55" i="14"/>
  <c r="AF55" i="14"/>
  <c r="AB55" i="14"/>
  <c r="AV54" i="14"/>
  <c r="AR54" i="14"/>
  <c r="AN54" i="14"/>
  <c r="AJ54" i="14"/>
  <c r="AF54" i="14"/>
  <c r="AB54" i="14"/>
  <c r="AV53" i="14"/>
  <c r="AR53" i="14"/>
  <c r="AN53" i="14"/>
  <c r="AJ53" i="14"/>
  <c r="AF53" i="14"/>
  <c r="AB53" i="14"/>
  <c r="AV52" i="14"/>
  <c r="AR52" i="14"/>
  <c r="AN52" i="14"/>
  <c r="AJ52" i="14"/>
  <c r="AF52" i="14"/>
  <c r="AB52" i="14"/>
  <c r="AV51" i="14"/>
  <c r="AR51" i="14"/>
  <c r="AN51" i="14"/>
  <c r="AJ51" i="14"/>
  <c r="AF51" i="14"/>
  <c r="AB51" i="14"/>
  <c r="AV50" i="14"/>
  <c r="AR50" i="14"/>
  <c r="AN50" i="14"/>
  <c r="AJ50" i="14"/>
  <c r="AF50" i="14"/>
  <c r="AB50" i="14"/>
  <c r="AV49" i="14"/>
  <c r="AV56" i="14" s="1"/>
  <c r="AR49" i="14"/>
  <c r="AN49" i="14"/>
  <c r="AJ49" i="14"/>
  <c r="AB49" i="14"/>
  <c r="AN48" i="14"/>
  <c r="AJ48" i="14"/>
  <c r="AF48" i="14"/>
  <c r="AB48" i="14"/>
  <c r="AN47" i="14"/>
  <c r="AN56" i="14" s="1"/>
  <c r="AJ47" i="14"/>
  <c r="AF47" i="14"/>
  <c r="AJ46" i="14"/>
  <c r="AF46" i="14"/>
  <c r="AB46" i="14"/>
  <c r="AF45" i="14"/>
  <c r="AB45" i="14"/>
  <c r="AB44" i="14"/>
  <c r="G40" i="14"/>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L24" i="14"/>
  <c r="K24" i="14"/>
  <c r="I24" i="14"/>
  <c r="H24" i="14"/>
  <c r="G24" i="14"/>
  <c r="J23" i="14"/>
  <c r="J22" i="14"/>
  <c r="J21" i="14"/>
  <c r="J20" i="14"/>
  <c r="J19" i="14"/>
  <c r="J18" i="14"/>
  <c r="J17" i="14"/>
  <c r="I5" i="14"/>
  <c r="Y69" i="9"/>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Y63" i="5"/>
  <c r="AV57" i="5"/>
  <c r="AV56" i="5"/>
  <c r="AV54" i="5"/>
  <c r="AV62" i="5"/>
  <c r="AV61" i="5"/>
  <c r="AV60" i="5"/>
  <c r="AV59" i="5"/>
  <c r="AV58" i="5"/>
  <c r="AV55" i="5"/>
  <c r="AV53" i="5"/>
  <c r="AV52" i="5"/>
  <c r="AV51" i="5"/>
  <c r="AV50" i="5"/>
  <c r="AR62" i="5"/>
  <c r="AR61" i="5"/>
  <c r="AR60" i="5"/>
  <c r="AR59" i="5"/>
  <c r="AR58" i="5"/>
  <c r="AR57" i="5"/>
  <c r="AR56" i="5"/>
  <c r="AR55" i="5"/>
  <c r="AR54" i="5"/>
  <c r="AR53" i="5"/>
  <c r="AR52" i="5"/>
  <c r="AR51" i="5"/>
  <c r="AR50" i="5"/>
  <c r="AR49" i="5"/>
  <c r="AN56" i="5"/>
  <c r="AN57" i="5"/>
  <c r="AN58" i="5"/>
  <c r="AN59" i="5"/>
  <c r="AN60" i="5"/>
  <c r="AN61" i="5"/>
  <c r="AN62" i="5"/>
  <c r="AN52" i="5"/>
  <c r="AN55" i="5"/>
  <c r="AN54" i="5"/>
  <c r="AN53" i="5"/>
  <c r="AN51" i="5"/>
  <c r="AN50" i="5"/>
  <c r="AN49" i="5"/>
  <c r="AN48" i="5"/>
  <c r="AJ62" i="5"/>
  <c r="AJ55" i="5"/>
  <c r="AJ56" i="5"/>
  <c r="AJ57" i="5"/>
  <c r="AJ58" i="5"/>
  <c r="AJ59" i="5"/>
  <c r="AJ60" i="5"/>
  <c r="AJ61" i="5"/>
  <c r="AJ54" i="5"/>
  <c r="AJ53" i="5"/>
  <c r="AJ47" i="5"/>
  <c r="AJ48" i="5"/>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AN63" i="5" l="1"/>
  <c r="AB56" i="14"/>
  <c r="AJ63" i="5"/>
  <c r="AV63" i="5"/>
  <c r="AR63" i="5"/>
  <c r="AJ56" i="14"/>
  <c r="BD56" i="14"/>
  <c r="BP56" i="14"/>
  <c r="AF56" i="14"/>
  <c r="AR56" i="14"/>
  <c r="AZ56" i="14"/>
  <c r="BH56" i="14"/>
  <c r="BL56" i="14"/>
  <c r="J24" i="14"/>
  <c r="K12" i="14" l="1"/>
  <c r="I12" i="14"/>
  <c r="AR26" i="11"/>
  <c r="AQ26" i="11"/>
  <c r="AP26" i="11"/>
  <c r="AO26" i="11"/>
  <c r="AN26" i="11"/>
  <c r="AM26" i="11"/>
  <c r="AL26" i="11"/>
  <c r="AK26" i="11"/>
  <c r="AJ26" i="11"/>
  <c r="AI26" i="11"/>
  <c r="AH26" i="11"/>
  <c r="AG26" i="11"/>
  <c r="AF26" i="11"/>
  <c r="AE26" i="11"/>
  <c r="AD26" i="11"/>
  <c r="AC26" i="11"/>
  <c r="AA26" i="11"/>
  <c r="Z26" i="11"/>
  <c r="X26" i="11"/>
  <c r="W26" i="11"/>
  <c r="U26" i="11"/>
  <c r="T26" i="11"/>
  <c r="R26" i="11"/>
  <c r="AB25" i="11"/>
  <c r="AB26" i="11" s="1"/>
  <c r="Y25" i="11"/>
  <c r="Y24" i="11"/>
  <c r="V25" i="11"/>
  <c r="V23" i="11"/>
  <c r="V24" i="11"/>
  <c r="S25" i="11"/>
  <c r="S24" i="11"/>
  <c r="S23" i="11"/>
  <c r="S22" i="11"/>
  <c r="P15" i="11"/>
  <c r="P16" i="11" s="1"/>
  <c r="P17" i="11" s="1"/>
  <c r="P18" i="11" s="1"/>
  <c r="P19" i="11" s="1"/>
  <c r="P20" i="11" s="1"/>
  <c r="P21" i="11" s="1"/>
  <c r="P22" i="11" s="1"/>
  <c r="P23" i="11" s="1"/>
  <c r="P24" i="11" s="1"/>
  <c r="P25" i="11" s="1"/>
  <c r="V26" i="11" l="1"/>
  <c r="Y26" i="11"/>
  <c r="S26" i="11"/>
  <c r="AB51" i="9" l="1"/>
  <c r="AB49" i="9"/>
  <c r="I23" i="11" l="1"/>
  <c r="I22" i="11" l="1"/>
  <c r="I21" i="11"/>
  <c r="I20" i="11"/>
  <c r="I19" i="11"/>
  <c r="I17" i="11"/>
  <c r="I16" i="11"/>
  <c r="H6" i="11"/>
  <c r="I24" i="11" l="1"/>
  <c r="I28" i="11" s="1"/>
  <c r="I5" i="9"/>
  <c r="I5" i="5"/>
  <c r="K28" i="11" l="1"/>
  <c r="AV56" i="9"/>
  <c r="AV55" i="9"/>
  <c r="AV54" i="9"/>
  <c r="AV53" i="9"/>
  <c r="AV52" i="9"/>
  <c r="AV51" i="9"/>
  <c r="AV50" i="9"/>
  <c r="AR56" i="9"/>
  <c r="AR55" i="9"/>
  <c r="AR54" i="9"/>
  <c r="AR53" i="9"/>
  <c r="AR52" i="9"/>
  <c r="AR51" i="9"/>
  <c r="AR50" i="9"/>
  <c r="AR49" i="9"/>
  <c r="AN56" i="9"/>
  <c r="AN55" i="9"/>
  <c r="AN54" i="9"/>
  <c r="AN53" i="9"/>
  <c r="AN52" i="9"/>
  <c r="AN51" i="9"/>
  <c r="AN50" i="9"/>
  <c r="AN49" i="9"/>
  <c r="AN48" i="9"/>
  <c r="AJ56" i="9"/>
  <c r="AJ55" i="9"/>
  <c r="AJ54" i="9"/>
  <c r="AJ53" i="9"/>
  <c r="AJ52" i="9"/>
  <c r="AJ50" i="9"/>
  <c r="AJ49" i="9"/>
  <c r="AJ48" i="9"/>
  <c r="AJ47" i="9"/>
  <c r="AJ69" i="9" s="1"/>
  <c r="AJ51" i="9"/>
  <c r="AF56" i="9"/>
  <c r="AF55" i="9"/>
  <c r="AF54" i="9"/>
  <c r="AF53" i="9"/>
  <c r="AF52" i="9"/>
  <c r="AF51" i="9"/>
  <c r="AB47" i="9"/>
  <c r="AB56" i="9"/>
  <c r="AB55" i="9"/>
  <c r="AB54" i="9"/>
  <c r="AB53" i="9"/>
  <c r="AB52" i="9"/>
  <c r="AF50" i="9"/>
  <c r="AB50" i="9"/>
  <c r="AF49" i="9"/>
  <c r="AF48" i="9"/>
  <c r="AB48" i="9"/>
  <c r="AF47" i="9"/>
  <c r="AF46" i="9"/>
  <c r="AF69" i="9" s="1"/>
  <c r="AB46" i="9"/>
  <c r="AB45" i="9"/>
  <c r="T41" i="9"/>
  <c r="S41" i="9"/>
  <c r="R41" i="9"/>
  <c r="Q41" i="9"/>
  <c r="P41" i="9"/>
  <c r="O41" i="9"/>
  <c r="N41" i="9"/>
  <c r="M41" i="9"/>
  <c r="L41" i="9"/>
  <c r="K41" i="9"/>
  <c r="J41" i="9"/>
  <c r="I41" i="9"/>
  <c r="H41" i="9"/>
  <c r="G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G25" i="9"/>
  <c r="J24" i="9"/>
  <c r="J23" i="9"/>
  <c r="J21" i="9"/>
  <c r="J20" i="9"/>
  <c r="J19" i="9"/>
  <c r="J18" i="9"/>
  <c r="AF50" i="5"/>
  <c r="AF49" i="5"/>
  <c r="AF48" i="5"/>
  <c r="AF47" i="5"/>
  <c r="AF46" i="5"/>
  <c r="AF63" i="5" s="1"/>
  <c r="AB45" i="5"/>
  <c r="R41" i="5"/>
  <c r="Q41" i="5"/>
  <c r="J25" i="9" l="1"/>
  <c r="AR69" i="9"/>
  <c r="AV69" i="9"/>
  <c r="AN69" i="9"/>
  <c r="AB69" i="9"/>
  <c r="P41" i="5"/>
  <c r="O41" i="5"/>
  <c r="K13" i="9" l="1"/>
  <c r="I13" i="9"/>
  <c r="I41" i="5"/>
  <c r="J19" i="5" l="1"/>
  <c r="T41" i="5"/>
  <c r="S41" i="5"/>
  <c r="N41" i="5"/>
  <c r="M41" i="5"/>
  <c r="L41" i="5"/>
  <c r="K41" i="5"/>
  <c r="J41" i="5"/>
  <c r="H41" i="5"/>
  <c r="G41" i="5"/>
  <c r="AB48" i="5" l="1"/>
  <c r="AB47" i="5"/>
  <c r="AB46" i="5"/>
  <c r="AB63" i="5" s="1"/>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L25" i="5" l="1"/>
  <c r="K25" i="5"/>
  <c r="I25" i="5"/>
  <c r="H25" i="5"/>
  <c r="G25" i="5"/>
  <c r="J24" i="5"/>
  <c r="J23" i="5"/>
  <c r="J22" i="5"/>
  <c r="J21" i="5"/>
  <c r="J20" i="5"/>
  <c r="J18" i="5"/>
  <c r="J25" i="5" l="1"/>
  <c r="K13" i="5" s="1"/>
  <c r="I13" i="5" l="1"/>
</calcChain>
</file>

<file path=xl/comments1.xml><?xml version="1.0" encoding="utf-8"?>
<comments xmlns="http://schemas.openxmlformats.org/spreadsheetml/2006/main">
  <authors>
    <author>Autore</author>
  </authors>
  <commentList>
    <comment ref="S13" authorId="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S32" authorId="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V32"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Y32"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B32"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E43"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<sst xmlns="http://schemas.openxmlformats.org/spreadsheetml/2006/main" count="752" uniqueCount="239">
  <si>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</si>
  <si>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</si>
  <si>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</si>
  <si>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</si>
  <si>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</si>
  <si>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</si>
  <si>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</si>
  <si>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</si>
  <si>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</si>
  <si>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</si>
  <si>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</si>
  <si>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</si>
  <si>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</si>
  <si>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</si>
  <si>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</si>
  <si>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</si>
  <si>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</si>
  <si>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</si>
  <si>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</si>
  <si>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</si>
  <si>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</si>
  <si>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</si>
  <si>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</si>
  <si>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</si>
  <si>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</si>
  <si>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</si>
  <si>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</si>
  <si>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</si>
  <si>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</si>
  <si>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</si>
  <si>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</si>
  <si>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</si>
  <si>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</si>
  <si>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</si>
  <si>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</si>
  <si>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</si>
  <si>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</si>
  <si>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</si>
  <si>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</si>
  <si>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</si>
  <si>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</si>
  <si>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</si>
  <si>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</si>
  <si>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</si>
  <si>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</si>
  <si>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</si>
  <si>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</si>
  <si>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</si>
  <si>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</si>
  <si>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</si>
  <si>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</si>
  <si>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</si>
  <si>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</si>
  <si>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</si>
  <si>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</si>
  <si>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</si>
  <si>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</si>
  <si>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</si>
  <si>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</si>
  <si>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</si>
  <si>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</si>
  <si>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</si>
  <si>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</si>
  <si>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</si>
  <si>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</si>
  <si>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</si>
  <si>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</si>
  <si>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</si>
  <si>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</si>
  <si>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</si>
  <si>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</si>
  <si>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</si>
  <si>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</si>
  <si>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</si>
  <si>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</si>
  <si>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</si>
  <si>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</si>
  <si>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</si>
  <si>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</si>
  <si>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</si>
  <si>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</si>
  <si>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</si>
  <si>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</si>
  <si>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</si>
  <si>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</si>
  <si>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</si>
  <si>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</si>
  <si>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</si>
  <si>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</si>
  <si>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</si>
  <si>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</si>
  <si>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</si>
  <si>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</si>
  <si>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</si>
  <si>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</si>
  <si>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</si>
  <si>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 xml:space="preserve">mancato incasso dei crediti (in tutto o in parte) a seguito di procedure concorsuali o a procedure esecutive rimaste infruttuose. </t>
  </si>
  <si>
    <t xml:space="preserve">Limitatamente alle fatture emesse a partire dal 1 febbraio 2013, indicare l'IVA per cui, alla data di presentazione dell'istanza, il fornitore di ultima istanza ha titolo a ricevere, ai sensi dell'art. 26 del DPR 633/1972, il rimborso all'Erario per il </t>
  </si>
  <si>
    <t>ai sensi del medesimo art. 26 del DPR 633/1972, ha emesso note di credito nei confronti del cliente finale medesimo che implicano la rinuncia al credito.</t>
  </si>
  <si>
    <t>È esclusa dal calcolo l'IVA per cui è stato richiesto il rimborso all'Erario in quanto relativa a crediti non riscossi (in tutto o in parte) per cui, in seguito ad accordi transattivi stragiudiziali con il cliente finale, il fornitore di ultima istanza,</t>
  </si>
  <si>
    <t xml:space="preserve">dello Stato o degli altri soggetti individuati dal medesimo art. 6.5 del D.P.R. 633/1972. Non va considerata l'IVA relativa a crediti oggetto di cessione in quanto il regime di "esigibilità differita dell'IVA" non è applicabile ai crediti ceduti a soggetti terzi. </t>
  </si>
  <si>
    <t xml:space="preserve">Limitatamente alle fatture emesse a partire dal 1 febbraio 2013, indicare l'IVA con regime di "esigibilità differita", di cui all'art. 6.5 del DPR 633/1972, che l'esercente ha titolo a versare all'Erario in seguito alla riscossione del credito vantato nei confronti </t>
  </si>
  <si>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</si>
  <si>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</si>
  <si>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</si>
  <si>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</si>
  <si>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</si>
  <si>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</si>
  <si>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</si>
  <si>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</si>
  <si>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</si>
  <si>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</si>
  <si>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</si>
  <si>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</si>
  <si>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</si>
  <si>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</si>
  <si>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</si>
  <si>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</si>
  <si>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</si>
  <si>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</si>
  <si>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</si>
  <si>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</si>
  <si>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</si>
  <si>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</si>
  <si>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</si>
  <si>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</si>
  <si>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</si>
  <si>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</si>
  <si>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</si>
  <si>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</si>
  <si>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</si>
  <si>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</si>
  <si>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</si>
  <si>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</si>
  <si>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</si>
  <si>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</si>
  <si>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</si>
  <si>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</si>
  <si>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</si>
  <si>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</si>
  <si>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</si>
  <si>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</si>
  <si>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</si>
  <si>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</si>
  <si>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</si>
  <si>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</si>
  <si>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</si>
  <si>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</si>
  <si>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</si>
  <si>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</si>
  <si>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</si>
  <si>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</si>
  <si>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 xml:space="preserve"> CNI</t>
    </r>
    <r>
      <rPr>
        <b/>
        <i/>
        <vertAlign val="subscript"/>
        <sz val="10"/>
        <color theme="1"/>
        <rFont val="Calibri"/>
        <family val="2"/>
      </rPr>
      <t>FUI_ammesso</t>
    </r>
    <r>
      <rPr>
        <b/>
        <i/>
        <sz val="10"/>
        <color theme="1"/>
        <rFont val="Calibri"/>
        <family val="2"/>
      </rPr>
      <t xml:space="preserve"> </t>
    </r>
  </si>
  <si>
    <r>
      <t>CNI</t>
    </r>
    <r>
      <rPr>
        <b/>
        <i/>
        <vertAlign val="subscript"/>
        <sz val="11"/>
        <rFont val="Calibri"/>
        <family val="2"/>
      </rPr>
      <t>FUI_ammesso</t>
    </r>
    <r>
      <rPr>
        <b/>
        <i/>
        <sz val="11"/>
        <rFont val="Calibri"/>
        <family val="2"/>
      </rPr>
      <t xml:space="preserve"> </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</si>
  <si>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</si>
  <si>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</si>
  <si>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</si>
  <si>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</si>
  <si>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</si>
  <si>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01/10/2014 - 30/09/2015</t>
  </si>
  <si>
    <t>Art. 31quinquies dell'allegato A alla delibera ARG/gas 64/09 (TIVG) (come modificato dalle deliberazione 418/2014/R/gas)</t>
  </si>
  <si>
    <t>ottobre 2014 - settembre 2015</t>
  </si>
  <si>
    <t>6. Abruzzo, Molise, Basilicata e Puglia</t>
  </si>
  <si>
    <t>7. Lazio e Campania</t>
  </si>
  <si>
    <t>8. Sicilia e Calabria</t>
  </si>
  <si>
    <t>Indicare il credito non incassato decorsi almeno 12 mesi dall'emissione delle fatture di cui al comma 31quinquies.1, lettera a) comprensivo degli interessi di mora fatturati ai clienti finali e calcolato al netto:</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</si>
  <si>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</si>
  <si>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</si>
  <si>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</si>
  <si>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</si>
  <si>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t>È esclusa dal calcolo l'IVA per cui l'esercente ha titolo a richiedere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</si>
  <si>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 xml:space="preserve">Indicare l'IVA per cui, alla data di presentazione dell'istanza, il fornitore di ultima istanza ha titolo a richiedere,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</si>
  <si>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</si>
  <si>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</si>
  <si>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</si>
  <si>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</si>
  <si>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</si>
  <si>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</si>
  <si>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</si>
  <si>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t xml:space="preserve">NB3: Gli importi dichiarati nelle precedenti tabelle devono far esclusivo riferimento a quanto dichiarato nel riquadro "Variazione rispetto alla precedente dichiarazione", nonché alla situazione aggiornata al 31/10/2016 </t>
  </si>
  <si>
    <t xml:space="preserve">NB3: Gli importi dichiarati nelle precedenti tabelle devono far esclusivo riferimento a quanto dichiarato nel riquadro "Variazione rispetto alla precedente dichiarazione", nonché alla situazione aggiornata al 31/10/2016    </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</si>
  <si>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</si>
  <si>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</si>
  <si>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</si>
  <si>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</si>
  <si>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</si>
  <si>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1"/>
        <rFont val="Calibri"/>
        <family val="2"/>
      </rPr>
      <t>CC_FUI_ammesso</t>
    </r>
    <r>
      <rPr>
        <b/>
        <i/>
        <sz val="11"/>
        <rFont val="Calibri"/>
        <family val="2"/>
      </rPr>
      <t xml:space="preserve"> </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</si>
  <si>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</si>
  <si>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</si>
  <si>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</si>
  <si>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</si>
  <si>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</si>
  <si>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</si>
  <si>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</si>
  <si>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</si>
  <si>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t xml:space="preserve">Il totale degli importi deve essere pari con quanto risultante nella precedente cella: I24  </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</si>
  <si>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</si>
  <si>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</si>
  <si>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</si>
  <si>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</si>
  <si>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</si>
  <si>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</si>
  <si>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</si>
  <si>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</si>
  <si>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</si>
  <si>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</si>
  <si>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</si>
  <si>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</si>
  <si>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</si>
  <si>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</si>
  <si>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</si>
  <si>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t>Indicare l'IVA con regime di "esigibilità differita", di cui all'art. 6.5 del DPR 633/1972, che il fornitore di ultima istanza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sottrarre a CNIFUI al lordo IVA si applicano le disposizioni di cui al comma 31quinquies.5 lettera e) del TIVG come modificato dalla deliberazione 418/2014/R/gas.</t>
  </si>
  <si>
    <r>
      <t xml:space="preserve"> CNI</t>
    </r>
    <r>
      <rPr>
        <b/>
        <i/>
        <vertAlign val="subscript"/>
        <sz val="10"/>
        <rFont val="Calibri"/>
        <family val="2"/>
      </rPr>
      <t>FUI</t>
    </r>
    <r>
      <rPr>
        <b/>
        <i/>
        <sz val="10"/>
        <rFont val="Calibri"/>
        <family val="2"/>
      </rPr>
      <t xml:space="preserve"> </t>
    </r>
  </si>
  <si>
    <r>
      <t xml:space="preserve"> CNI</t>
    </r>
    <r>
      <rPr>
        <b/>
        <i/>
        <vertAlign val="subscript"/>
        <sz val="10"/>
        <rFont val="Calibri"/>
        <family val="2"/>
      </rPr>
      <t xml:space="preserve">FUI_ammesso </t>
    </r>
  </si>
  <si>
    <r>
      <t>Ammontare del CNI</t>
    </r>
    <r>
      <rPr>
        <i/>
        <vertAlign val="subscript"/>
        <sz val="10"/>
        <rFont val="Calibri"/>
        <family val="2"/>
      </rPr>
      <t>FUI</t>
    </r>
    <r>
      <rPr>
        <i/>
        <sz val="10"/>
        <rFont val="Calibri"/>
        <family val="2"/>
      </rPr>
      <t xml:space="preserve"> ammesso, ai sensi dell'art. 31quinquies.5 del TIVG, al meccanismo di reintegrazione degli oneri della morosità.</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</si>
  <si>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</si>
  <si>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</si>
  <si>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</si>
  <si>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</si>
  <si>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</si>
  <si>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</si>
  <si>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</si>
  <si>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</si>
  <si>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</si>
  <si>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</si>
  <si>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</si>
  <si>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</si>
  <si>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Ammontare del CNI</t>
    </r>
    <r>
      <rPr>
        <vertAlign val="subscript"/>
        <sz val="10"/>
        <rFont val="Calibri"/>
        <family val="2"/>
      </rPr>
      <t xml:space="preserve">FUI </t>
    </r>
    <r>
      <rPr>
        <sz val="10"/>
        <rFont val="Calibri"/>
        <family val="2"/>
      </rPr>
      <t>ammesso, ai sensi della delibera 306/2015/E/gas, al meccanismo di reintegrazione degli oneri della morosità.</t>
    </r>
  </si>
  <si>
    <r>
      <t xml:space="preserve">Ammontare del </t>
    </r>
    <r>
      <rPr>
        <i/>
        <sz val="10"/>
        <rFont val="Calibri"/>
        <family val="2"/>
      </rPr>
      <t>CNI</t>
    </r>
    <r>
      <rPr>
        <i/>
        <vertAlign val="subscript"/>
        <sz val="10"/>
        <rFont val="Calibri"/>
        <family val="2"/>
      </rPr>
      <t xml:space="preserve">FUI </t>
    </r>
    <r>
      <rPr>
        <sz val="10"/>
        <rFont val="Calibri"/>
        <family val="2"/>
      </rPr>
      <t>ammesso, ai sensi della delibera 306/2015/E/gas, al meccanismo di reintegrazione degli oneri della morosità.</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</si>
  <si>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</si>
  <si>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</si>
  <si>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r>
      <t xml:space="preserve">Relativamente a quet'ultimo punto, con riferimento agli accordi conclusi a partire dall'entrata in vigore della deliberazione 526/2015/R/com, il </t>
    </r>
    <r>
      <rPr>
        <sz val="10"/>
        <color theme="4"/>
        <rFont val="Symbol"/>
        <family val="1"/>
        <charset val="2"/>
      </rPr>
      <t>D</t>
    </r>
    <r>
      <rPr>
        <sz val="10"/>
        <color theme="4"/>
        <rFont val="Calibri"/>
        <family val="2"/>
      </rPr>
      <t>NEG</t>
    </r>
    <r>
      <rPr>
        <vertAlign val="superscript"/>
        <sz val="10"/>
        <color theme="4"/>
        <rFont val="Calibri"/>
        <family val="2"/>
      </rPr>
      <t>CNI_FUI LORDO</t>
    </r>
    <r>
      <rPr>
        <sz val="10"/>
        <color theme="4"/>
        <rFont val="Calibri"/>
        <family val="2"/>
      </rPr>
      <t xml:space="preserve"> deve essere calcolato al netto della quota parte del valore rinunciato calcolata applicando il criterio di computazione di cui ai comma 31quinquies.5, lettera c) del TIVG come modificato dalla deliberazione 418/2014/R/gas.  </t>
    </r>
  </si>
  <si>
    <t>3) successivi conguagli e rettifiche (in diminuzione);</t>
  </si>
  <si>
    <t xml:space="preserve">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</si>
  <si>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</si>
  <si>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r>
      <t>Ai fini della determinazione dell'IVA da sottrarre a CNI</t>
    </r>
    <r>
      <rPr>
        <vertAlign val="subscript"/>
        <sz val="10"/>
        <color theme="1"/>
        <rFont val="Calibri"/>
        <family val="2"/>
      </rPr>
      <t xml:space="preserve">FUI </t>
    </r>
    <r>
      <rPr>
        <sz val="10"/>
        <color theme="1"/>
        <rFont val="Calibri"/>
        <family val="2"/>
      </rPr>
      <t>al lordo IVA si applicano le disposizioni di cui al comma 31quinquies.4 lettera c) del TIVG come modificato dalla deliberazione 362/2013/R/gas.</t>
    </r>
  </si>
  <si>
    <t>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sottrarre a CNIFUI al lordo IVA si applicano le disposizioni di cui al comma 31quinquies.4 lettera c) del TIVG come modificato dalla deliberazione 362/2013/R/gas.</t>
  </si>
  <si>
    <r>
      <t xml:space="preserve">Ammontare del </t>
    </r>
    <r>
      <rPr>
        <i/>
        <sz val="10"/>
        <rFont val="Calibri"/>
        <family val="2"/>
      </rPr>
      <t>CNI</t>
    </r>
    <r>
      <rPr>
        <i/>
        <vertAlign val="subscript"/>
        <sz val="10"/>
        <rFont val="Calibri"/>
        <family val="2"/>
      </rPr>
      <t>FUI</t>
    </r>
    <r>
      <rPr>
        <vertAlign val="subscript"/>
        <sz val="10"/>
        <rFont val="Calibri"/>
        <family val="2"/>
      </rPr>
      <t xml:space="preserve"> </t>
    </r>
    <r>
      <rPr>
        <sz val="10"/>
        <rFont val="Calibri"/>
        <family val="2"/>
      </rPr>
      <t>ammesso, ai sensi della delibera 306/2015/E/gas, al meccanismo di reintegrazione degli oneri della morosità.</t>
    </r>
  </si>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</sst>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96"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sz val="10"/>
      <color theme="4"/>
      <name val="Symbol"/>
      <family val="1"/>
      <charset val="2"/>
    </font>
    <font>
      <vertAlign val="superscript"/>
      <sz val="10"/>
      <color theme="4"/>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711">
    <xf numFmtId="0" fontId="0" fillId="0" borderId="0" xfId="0"/>
    <xf numFmtId="0" fontId="3" fillId="0" borderId="0" xfId="0" applyFont="1" applyBorder="1" applyAlignment="1">
      <alignment horizontal="center"/>
    </xf>
    <xf numFmtId="4" fontId="3" fillId="0" borderId="0" xfId="0" applyNumberFormat="1" applyFont="1" applyBorder="1" applyAlignment="1">
      <alignment horizontal="right"/>
    </xf>
    <xf numFmtId="0" fontId="5" fillId="0" borderId="1" xfId="0" applyFont="1" applyBorder="1" applyAlignment="1">
      <alignment horizontal="center"/>
    </xf>
    <xf numFmtId="0" fontId="8" fillId="0" borderId="1" xfId="0" applyFont="1" applyBorder="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right"/>
    </xf>
    <xf numFmtId="0" fontId="0" fillId="0" borderId="0" xfId="0" applyBorder="1"/>
    <xf numFmtId="0" fontId="20" fillId="0" borderId="0" xfId="0" applyFont="1"/>
    <xf numFmtId="0" fontId="5" fillId="0" borderId="1" xfId="0" applyFont="1" applyBorder="1" applyAlignment="1">
      <alignment horizontal="center" vertical="center"/>
    </xf>
    <xf numFmtId="0" fontId="9" fillId="0" borderId="1" xfId="0" applyFont="1" applyBorder="1" applyAlignment="1">
      <alignment horizontal="center"/>
    </xf>
    <xf numFmtId="0" fontId="11" fillId="0" borderId="0" xfId="0" applyFont="1" applyBorder="1" applyAlignment="1">
      <alignment horizontal="center" vertical="center" wrapText="1"/>
    </xf>
    <xf numFmtId="4" fontId="3" fillId="3" borderId="1" xfId="0" applyNumberFormat="1" applyFont="1" applyFill="1" applyBorder="1"/>
    <xf numFmtId="4" fontId="3" fillId="3" borderId="1" xfId="0" applyNumberFormat="1" applyFont="1" applyFill="1" applyBorder="1" applyAlignment="1">
      <alignment horizontal="right"/>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4" fillId="0" borderId="0" xfId="0" applyFont="1" applyBorder="1" applyAlignment="1">
      <alignment horizontal="center"/>
    </xf>
    <xf numFmtId="0" fontId="0" fillId="0" borderId="19" xfId="0" applyBorder="1"/>
    <xf numFmtId="0" fontId="0" fillId="0" borderId="20" xfId="0" applyBorder="1"/>
    <xf numFmtId="0" fontId="0" fillId="0" borderId="16" xfId="0" applyBorder="1"/>
    <xf numFmtId="0" fontId="3" fillId="0" borderId="17" xfId="0" applyFont="1" applyBorder="1" applyAlignment="1">
      <alignment horizontal="center"/>
    </xf>
    <xf numFmtId="4" fontId="3" fillId="0" borderId="17" xfId="0" applyNumberFormat="1" applyFont="1" applyBorder="1" applyAlignment="1">
      <alignment horizontal="right"/>
    </xf>
    <xf numFmtId="0" fontId="0" fillId="0" borderId="17" xfId="0" applyBorder="1"/>
    <xf numFmtId="0" fontId="0" fillId="0" borderId="18" xfId="0" applyBorder="1"/>
    <xf numFmtId="0" fontId="4" fillId="4" borderId="0" xfId="0" applyFont="1" applyFill="1" applyBorder="1" applyAlignment="1">
      <alignment horizontal="right"/>
    </xf>
    <xf numFmtId="0" fontId="41" fillId="0" borderId="0" xfId="0" applyFont="1"/>
    <xf numFmtId="0" fontId="42" fillId="0" borderId="0" xfId="0" applyFont="1"/>
    <xf numFmtId="0" fontId="38" fillId="0" borderId="0" xfId="0" applyFont="1"/>
    <xf numFmtId="17" fontId="0" fillId="0" borderId="1" xfId="0" applyNumberFormat="1" applyBorder="1" applyAlignment="1">
      <alignment vertical="center"/>
    </xf>
    <xf numFmtId="0" fontId="45" fillId="4" borderId="1" xfId="0" applyFont="1" applyFill="1" applyBorder="1" applyAlignment="1">
      <alignment horizontal="center" vertical="center" wrapText="1"/>
    </xf>
    <xf numFmtId="4" fontId="0" fillId="6" borderId="1" xfId="0" applyNumberFormat="1" applyFill="1" applyBorder="1" applyAlignment="1" applyProtection="1">
      <alignment vertical="center"/>
      <protection locked="0"/>
    </xf>
    <xf numFmtId="4" fontId="38" fillId="6" borderId="1" xfId="0" applyNumberFormat="1" applyFont="1" applyFill="1" applyBorder="1" applyAlignment="1" applyProtection="1">
      <alignment vertical="center"/>
      <protection locked="0"/>
    </xf>
    <xf numFmtId="0" fontId="0" fillId="0" borderId="13" xfId="0" applyBorder="1"/>
    <xf numFmtId="0" fontId="0" fillId="0" borderId="14" xfId="0" applyBorder="1"/>
    <xf numFmtId="0" fontId="0" fillId="0" borderId="15" xfId="0" applyBorder="1"/>
    <xf numFmtId="0" fontId="0" fillId="4" borderId="0" xfId="0" applyFill="1" applyBorder="1" applyAlignment="1">
      <alignment vertical="center"/>
    </xf>
    <xf numFmtId="0" fontId="11" fillId="0" borderId="0" xfId="0" applyFont="1" applyBorder="1" applyAlignment="1">
      <alignment horizontal="center"/>
    </xf>
    <xf numFmtId="0" fontId="49" fillId="4" borderId="0" xfId="0" applyFont="1" applyFill="1" applyBorder="1" applyAlignment="1"/>
    <xf numFmtId="0" fontId="38" fillId="0" borderId="1" xfId="0" applyFont="1" applyBorder="1" applyAlignment="1">
      <alignment horizontal="center"/>
    </xf>
    <xf numFmtId="0" fontId="5" fillId="0" borderId="29" xfId="0" applyFont="1" applyBorder="1" applyAlignment="1">
      <alignment horizontal="center" vertical="center" wrapText="1"/>
    </xf>
    <xf numFmtId="4" fontId="0" fillId="2" borderId="29" xfId="0" applyNumberFormat="1" applyFill="1" applyBorder="1" applyAlignment="1" applyProtection="1">
      <alignment horizontal="right"/>
      <protection locked="0"/>
    </xf>
    <xf numFmtId="4" fontId="3" fillId="3" borderId="29" xfId="0" applyNumberFormat="1" applyFont="1" applyFill="1" applyBorder="1" applyAlignment="1">
      <alignment horizontal="right"/>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0" borderId="0" xfId="0" applyFont="1"/>
    <xf numFmtId="0" fontId="60" fillId="4" borderId="0" xfId="0" applyFont="1" applyFill="1" applyBorder="1" applyAlignment="1">
      <alignment vertical="center"/>
    </xf>
    <xf numFmtId="4" fontId="0" fillId="2" borderId="0" xfId="0" applyNumberFormat="1" applyFill="1" applyBorder="1" applyAlignment="1" applyProtection="1">
      <alignment horizontal="right"/>
      <protection locked="0"/>
    </xf>
    <xf numFmtId="4" fontId="0" fillId="6" borderId="0" xfId="0" applyNumberFormat="1" applyFill="1" applyBorder="1" applyAlignment="1" applyProtection="1">
      <alignment vertical="center"/>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0" fontId="0" fillId="7" borderId="0" xfId="0" applyFill="1" applyBorder="1"/>
    <xf numFmtId="0" fontId="0" fillId="0" borderId="9" xfId="0" applyBorder="1"/>
    <xf numFmtId="0" fontId="0" fillId="0" borderId="10" xfId="0" applyBorder="1"/>
    <xf numFmtId="0" fontId="63" fillId="0" borderId="1" xfId="0" applyFont="1" applyBorder="1" applyAlignment="1">
      <alignment horizontal="center" vertical="center" wrapText="1"/>
    </xf>
    <xf numFmtId="0" fontId="61" fillId="0" borderId="19" xfId="0" applyFont="1" applyBorder="1"/>
    <xf numFmtId="0" fontId="61" fillId="0" borderId="0" xfId="0" applyFont="1"/>
    <xf numFmtId="17" fontId="61" fillId="0" borderId="1" xfId="0" applyNumberFormat="1" applyFont="1" applyBorder="1" applyAlignment="1">
      <alignment vertical="center"/>
    </xf>
    <xf numFmtId="0" fontId="61" fillId="0" borderId="20" xfId="0" applyFont="1" applyBorder="1"/>
    <xf numFmtId="0" fontId="63" fillId="0" borderId="1" xfId="0" applyFont="1" applyBorder="1" applyAlignment="1">
      <alignment horizontal="center"/>
    </xf>
    <xf numFmtId="0" fontId="69" fillId="0" borderId="1" xfId="0" applyFont="1" applyBorder="1" applyAlignment="1">
      <alignment horizontal="center"/>
    </xf>
    <xf numFmtId="4" fontId="70" fillId="3" borderId="1" xfId="0" applyNumberFormat="1" applyFont="1" applyFill="1" applyBorder="1"/>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9" borderId="1" xfId="0" applyNumberFormat="1" applyFill="1" applyBorder="1" applyAlignment="1"/>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38" fillId="7" borderId="1" xfId="0" applyNumberFormat="1" applyFont="1" applyFill="1" applyBorder="1" applyAlignment="1" applyProtection="1">
      <alignment vertical="center"/>
      <protection locked="0"/>
    </xf>
    <xf numFmtId="4" fontId="0" fillId="7" borderId="1" xfId="0" applyNumberFormat="1" applyFill="1" applyBorder="1" applyAlignment="1" applyProtection="1">
      <alignment vertical="center"/>
      <protection locked="0"/>
    </xf>
    <xf numFmtId="0" fontId="13" fillId="10" borderId="21"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13" fillId="10" borderId="7" xfId="0" applyFont="1" applyFill="1" applyBorder="1" applyAlignment="1">
      <alignment horizontal="center" vertical="center"/>
    </xf>
    <xf numFmtId="0" fontId="13" fillId="10" borderId="6" xfId="0" applyFont="1" applyFill="1" applyBorder="1" applyAlignment="1">
      <alignment horizontal="center" vertical="center" wrapText="1"/>
    </xf>
    <xf numFmtId="4" fontId="61" fillId="9" borderId="1" xfId="0" applyNumberFormat="1" applyFont="1" applyFill="1" applyBorder="1" applyAlignment="1"/>
    <xf numFmtId="4" fontId="39" fillId="3" borderId="0" xfId="0" applyNumberFormat="1" applyFont="1" applyFill="1" applyBorder="1"/>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78" fillId="4" borderId="0" xfId="0" applyFont="1" applyFill="1" applyProtection="1">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38" fillId="9" borderId="1" xfId="0" applyNumberFormat="1" applyFont="1" applyFill="1" applyBorder="1" applyAlignment="1" applyProtection="1">
      <alignment horizontal="center"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0" fontId="0" fillId="9" borderId="1" xfId="0" applyFill="1" applyBorder="1" applyAlignment="1" applyProtection="1">
      <alignment horizontal="center" vertic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63" fillId="0" borderId="1" xfId="0" applyFont="1" applyBorder="1" applyAlignment="1" applyProtection="1">
      <alignment horizontal="center"/>
      <protection hidden="1"/>
    </xf>
    <xf numFmtId="0" fontId="63" fillId="4"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69" fillId="0" borderId="1" xfId="0" applyFont="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70" fillId="3" borderId="1" xfId="0" applyNumberFormat="1" applyFont="1" applyFill="1" applyBorder="1" applyProtection="1">
      <protection hidden="1"/>
    </xf>
    <xf numFmtId="4" fontId="3" fillId="3" borderId="1" xfId="0" applyNumberFormat="1" applyFont="1" applyFill="1" applyBorder="1" applyProtection="1">
      <protection hidden="1"/>
    </xf>
    <xf numFmtId="4" fontId="3" fillId="4" borderId="20"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4" fontId="0" fillId="6" borderId="17" xfId="0" applyNumberForma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0" fillId="2" borderId="1" xfId="0" applyFill="1" applyBorder="1" applyAlignment="1" applyProtection="1">
      <alignment horizontal="center"/>
      <protection locked="0"/>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38"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0" fontId="38"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38"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4" fontId="38"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4" fontId="38" fillId="6" borderId="1" xfId="0" applyNumberFormat="1" applyFont="1" applyFill="1" applyBorder="1" applyAlignment="1" applyProtection="1">
      <alignment vertical="center"/>
      <protection hidden="1"/>
    </xf>
    <xf numFmtId="0" fontId="13" fillId="10" borderId="21" xfId="0" applyFont="1" applyFill="1" applyBorder="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4" fontId="38" fillId="7" borderId="1" xfId="0" applyNumberFormat="1" applyFont="1" applyFill="1" applyBorder="1" applyAlignment="1" applyProtection="1">
      <alignment vertical="center"/>
      <protection hidden="1"/>
    </xf>
    <xf numFmtId="0" fontId="13" fillId="10" borderId="21" xfId="0" applyFont="1" applyFill="1" applyBorder="1" applyAlignment="1" applyProtection="1">
      <alignment horizontal="center" vertical="center"/>
      <protection hidden="1"/>
    </xf>
    <xf numFmtId="4" fontId="83" fillId="3" borderId="0" xfId="0" applyNumberFormat="1" applyFont="1" applyFill="1" applyBorder="1" applyProtection="1">
      <protection hidden="1"/>
    </xf>
    <xf numFmtId="4" fontId="75" fillId="3" borderId="0" xfId="0" applyNumberFormat="1" applyFont="1" applyFill="1" applyBorder="1" applyProtection="1">
      <protection hidden="1"/>
    </xf>
    <xf numFmtId="17" fontId="0" fillId="4" borderId="0" xfId="0" applyNumberFormat="1" applyFill="1" applyBorder="1" applyAlignment="1" applyProtection="1">
      <alignment vertical="center"/>
      <protection hidden="1"/>
    </xf>
    <xf numFmtId="4" fontId="61" fillId="4" borderId="0" xfId="0" applyNumberFormat="1" applyFont="1" applyFill="1" applyBorder="1" applyAlignment="1" applyProtection="1">
      <alignment vertical="center"/>
      <protection hidden="1"/>
    </xf>
    <xf numFmtId="4" fontId="38" fillId="4" borderId="0" xfId="0" applyNumberFormat="1" applyFont="1" applyFill="1" applyBorder="1" applyAlignment="1" applyProtection="1">
      <alignment vertical="center"/>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0" fillId="7" borderId="0" xfId="0" applyFill="1" applyBorder="1" applyProtection="1">
      <protection hidden="1"/>
    </xf>
    <xf numFmtId="0" fontId="61" fillId="0" borderId="17" xfId="0" applyFont="1" applyBorder="1" applyProtection="1">
      <protection hidden="1"/>
    </xf>
    <xf numFmtId="0" fontId="38" fillId="0" borderId="17" xfId="0" applyFont="1" applyBorder="1" applyProtection="1">
      <protection hidden="1"/>
    </xf>
    <xf numFmtId="0" fontId="13" fillId="10" borderId="7"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wrapText="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61" fillId="0" borderId="0" xfId="0" applyFont="1" applyBorder="1" applyAlignment="1" applyProtection="1">
      <alignment vertical="center"/>
      <protection hidden="1"/>
    </xf>
    <xf numFmtId="0" fontId="0" fillId="0" borderId="0" xfId="0" applyBorder="1" applyAlignment="1" applyProtection="1">
      <protection hidden="1"/>
    </xf>
    <xf numFmtId="0" fontId="0" fillId="0" borderId="0" xfId="0" applyBorder="1" applyAlignment="1" applyProtection="1"/>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 fontId="0" fillId="9" borderId="1" xfId="0" applyNumberFormat="1" applyFill="1" applyBorder="1" applyAlignment="1" applyProtection="1">
      <protection hidden="1"/>
    </xf>
    <xf numFmtId="4" fontId="3" fillId="3" borderId="29" xfId="0" applyNumberFormat="1" applyFont="1" applyFill="1" applyBorder="1" applyAlignment="1" applyProtection="1">
      <alignment horizontal="right"/>
      <protection hidden="1"/>
    </xf>
    <xf numFmtId="4" fontId="38" fillId="6" borderId="28" xfId="0" applyNumberFormat="1" applyFont="1" applyFill="1" applyBorder="1" applyAlignment="1" applyProtection="1">
      <alignment vertical="center"/>
      <protection hidden="1"/>
    </xf>
    <xf numFmtId="4" fontId="38" fillId="7" borderId="28" xfId="0" applyNumberFormat="1" applyFont="1" applyFill="1" applyBorder="1" applyAlignment="1" applyProtection="1">
      <alignment vertical="center"/>
      <protection hidden="1"/>
    </xf>
    <xf numFmtId="4" fontId="39" fillId="3" borderId="1" xfId="0" applyNumberFormat="1" applyFont="1" applyFill="1" applyBorder="1" applyProtection="1">
      <protection hidden="1"/>
    </xf>
    <xf numFmtId="0" fontId="38" fillId="0" borderId="19" xfId="0" applyFont="1" applyBorder="1" applyProtection="1">
      <protection hidden="1"/>
    </xf>
    <xf numFmtId="0" fontId="38" fillId="0" borderId="20" xfId="0" applyFont="1" applyBorder="1" applyProtection="1">
      <protection hidden="1"/>
    </xf>
    <xf numFmtId="0" fontId="0" fillId="7" borderId="1" xfId="0" applyFill="1" applyBorder="1" applyProtection="1">
      <protection locked="0"/>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justify" vertical="center" wrapText="1"/>
      <protection hidden="1"/>
    </xf>
    <xf numFmtId="0" fontId="0" fillId="4" borderId="11" xfId="0" applyFill="1" applyBorder="1" applyAlignment="1" applyProtection="1">
      <alignment horizontal="justify" vertical="center" wrapText="1"/>
      <protection hidden="1"/>
    </xf>
    <xf numFmtId="0" fontId="0" fillId="4" borderId="12" xfId="0" applyFill="1" applyBorder="1" applyAlignment="1" applyProtection="1">
      <alignment horizontal="justify" vertical="center" wrapText="1"/>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9" fillId="4" borderId="2" xfId="0" applyFont="1" applyFill="1" applyBorder="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4"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protection hidden="1"/>
    </xf>
    <xf numFmtId="0" fontId="0" fillId="10" borderId="30" xfId="0" applyFill="1" applyBorder="1" applyAlignment="1" applyProtection="1">
      <alignment horizontal="center" vertical="center" wrapText="1"/>
      <protection hidden="1"/>
    </xf>
    <xf numFmtId="0" fontId="0" fillId="10" borderId="21" xfId="0"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top" wrapText="1"/>
      <protection hidden="1"/>
    </xf>
    <xf numFmtId="0" fontId="0" fillId="4" borderId="0" xfId="0" applyFill="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17" fillId="4" borderId="6" xfId="0" applyFont="1" applyFill="1" applyBorder="1" applyAlignment="1" applyProtection="1">
      <alignment horizontal="justify" vertical="top" wrapText="1"/>
      <protection hidden="1"/>
    </xf>
    <xf numFmtId="0" fontId="0" fillId="4" borderId="9" xfId="0" applyFill="1" applyBorder="1" applyAlignment="1" applyProtection="1">
      <alignment horizontal="justify" vertical="top" wrapText="1"/>
      <protection hidden="1"/>
    </xf>
    <xf numFmtId="0" fontId="0" fillId="4" borderId="10" xfId="0" applyFill="1" applyBorder="1" applyAlignment="1" applyProtection="1">
      <alignment horizontal="justify" vertical="top" wrapText="1"/>
      <protection hidden="1"/>
    </xf>
    <xf numFmtId="0" fontId="28"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43" fillId="4" borderId="0" xfId="0" applyFont="1" applyFill="1" applyBorder="1" applyAlignment="1" applyProtection="1">
      <alignment vertical="center" wrapText="1"/>
      <protection hidden="1"/>
    </xf>
    <xf numFmtId="0" fontId="0" fillId="2" borderId="28"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17" fontId="39" fillId="0" borderId="1" xfId="0" applyNumberFormat="1" applyFont="1" applyBorder="1" applyAlignment="1" applyProtection="1">
      <alignment horizontal="center"/>
      <protection hidden="1"/>
    </xf>
    <xf numFmtId="0" fontId="39" fillId="0" borderId="1" xfId="0" applyFont="1" applyBorder="1" applyAlignment="1" applyProtection="1">
      <alignment horizontal="center"/>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9" fillId="0" borderId="1" xfId="0" applyFont="1" applyBorder="1" applyAlignment="1" applyProtection="1">
      <protection hidden="1"/>
    </xf>
    <xf numFmtId="0" fontId="0" fillId="2" borderId="30" xfId="0" applyFill="1" applyBorder="1" applyAlignment="1" applyProtection="1">
      <alignment horizontal="center"/>
      <protection locked="0"/>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92" fillId="0" borderId="27" xfId="0" applyFont="1" applyFill="1" applyBorder="1" applyAlignment="1" applyProtection="1">
      <alignment horizontal="left"/>
      <protection hidden="1"/>
    </xf>
    <xf numFmtId="0" fontId="92" fillId="0" borderId="1" xfId="0" applyFont="1" applyFill="1" applyBorder="1" applyAlignment="1" applyProtection="1">
      <alignment horizontal="left"/>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20" fillId="4" borderId="7" xfId="0" applyFont="1" applyFill="1" applyBorder="1" applyAlignment="1" applyProtection="1">
      <protection hidden="1"/>
    </xf>
    <xf numFmtId="0" fontId="20" fillId="4" borderId="11" xfId="0" applyFont="1" applyFill="1"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20" fillId="4" borderId="6" xfId="0" applyFont="1" applyFill="1" applyBorder="1" applyAlignment="1" applyProtection="1">
      <protection hidden="1"/>
    </xf>
    <xf numFmtId="0" fontId="20" fillId="4" borderId="9"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17" fillId="4" borderId="11" xfId="0" applyFont="1" applyFill="1" applyBorder="1" applyAlignment="1" applyProtection="1">
      <alignment horizontal="left"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left"/>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49" fontId="3" fillId="4" borderId="32" xfId="0" applyNumberFormat="1" applyFont="1" applyFill="1" applyBorder="1" applyAlignment="1" applyProtection="1">
      <alignment horizontal="center"/>
      <protection hidden="1"/>
    </xf>
    <xf numFmtId="49"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3" fillId="4" borderId="1" xfId="0" applyFont="1" applyFill="1" applyBorder="1" applyAlignment="1" applyProtection="1">
      <alignment horizontal="center" vertical="center"/>
      <protection hidden="1"/>
    </xf>
    <xf numFmtId="17" fontId="61" fillId="0" borderId="1" xfId="0" applyNumberFormat="1"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xf numFmtId="0" fontId="3" fillId="0" borderId="1" xfId="0" applyFont="1" applyBorder="1" applyAlignment="1" applyProtection="1">
      <alignment horizontal="center"/>
      <protection hidden="1"/>
    </xf>
    <xf numFmtId="4" fontId="61" fillId="2" borderId="1" xfId="0" applyNumberFormat="1" applyFont="1" applyFill="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0" fontId="38" fillId="9" borderId="1" xfId="0" applyFont="1" applyFill="1" applyBorder="1" applyAlignment="1" applyProtection="1">
      <alignment vertical="center"/>
      <protection hidden="1"/>
    </xf>
    <xf numFmtId="0" fontId="61" fillId="0" borderId="1" xfId="0" applyFont="1" applyBorder="1" applyAlignment="1" applyProtection="1">
      <alignment horizontal="center" vertical="center"/>
      <protection locked="0"/>
    </xf>
    <xf numFmtId="0" fontId="0" fillId="0" borderId="1" xfId="0" applyBorder="1" applyAlignment="1"/>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0" borderId="7" xfId="0" applyFont="1" applyBorder="1" applyAlignment="1" applyProtection="1">
      <alignment horizontal="justify" vertical="center" wrapText="1"/>
      <protection hidden="1"/>
    </xf>
    <xf numFmtId="0" fontId="17" fillId="0" borderId="11" xfId="0" applyFont="1" applyBorder="1" applyAlignment="1" applyProtection="1">
      <alignment horizontal="justify" vertical="center" wrapText="1"/>
      <protection hidden="1"/>
    </xf>
    <xf numFmtId="0" fontId="17" fillId="0" borderId="12" xfId="0" applyFont="1" applyBorder="1" applyAlignment="1" applyProtection="1">
      <alignment horizontal="justify" vertical="center" wrapText="1"/>
      <protection hidden="1"/>
    </xf>
    <xf numFmtId="0" fontId="17" fillId="0" borderId="2" xfId="0" applyFont="1" applyBorder="1" applyAlignment="1" applyProtection="1">
      <alignment horizontal="justify" vertical="center" wrapText="1"/>
      <protection hidden="1"/>
    </xf>
    <xf numFmtId="0" fontId="17" fillId="0" borderId="0" xfId="0" applyFont="1" applyBorder="1" applyAlignment="1" applyProtection="1">
      <alignment horizontal="justify" vertical="center" wrapText="1"/>
      <protection hidden="1"/>
    </xf>
    <xf numFmtId="0" fontId="17" fillId="0" borderId="8" xfId="0" applyFont="1" applyBorder="1" applyAlignment="1" applyProtection="1">
      <alignment horizontal="justify" vertical="center" wrapText="1"/>
      <protection hidden="1"/>
    </xf>
    <xf numFmtId="0" fontId="17" fillId="0" borderId="6" xfId="0" applyFont="1" applyBorder="1" applyAlignment="1" applyProtection="1">
      <alignment horizontal="justify" vertical="top" wrapText="1"/>
      <protection hidden="1"/>
    </xf>
    <xf numFmtId="0" fontId="17" fillId="0" borderId="9" xfId="0" applyFont="1" applyBorder="1" applyAlignment="1" applyProtection="1">
      <alignment horizontal="justify" vertical="top" wrapText="1"/>
      <protection hidden="1"/>
    </xf>
    <xf numFmtId="0" fontId="17" fillId="0" borderId="10" xfId="0" applyFont="1" applyBorder="1" applyAlignment="1" applyProtection="1">
      <alignment horizontal="justify" vertical="top" wrapText="1"/>
      <protection hidden="1"/>
    </xf>
    <xf numFmtId="0" fontId="13" fillId="10" borderId="21"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justify" vertical="center" wrapText="1"/>
      <protection hidden="1"/>
    </xf>
    <xf numFmtId="0" fontId="19" fillId="0" borderId="0" xfId="0" applyFont="1" applyFill="1" applyBorder="1" applyAlignment="1" applyProtection="1">
      <alignment horizontal="justify" vertical="center" wrapText="1"/>
      <protection hidden="1"/>
    </xf>
    <xf numFmtId="0" fontId="19" fillId="0" borderId="8" xfId="0" applyFont="1" applyFill="1" applyBorder="1" applyAlignment="1" applyProtection="1">
      <alignment horizontal="justify" vertical="center" wrapText="1"/>
      <protection hidden="1"/>
    </xf>
    <xf numFmtId="0" fontId="19" fillId="0" borderId="6" xfId="0" applyFont="1" applyFill="1" applyBorder="1" applyAlignment="1" applyProtection="1">
      <alignment horizontal="justify" vertical="center" wrapText="1"/>
      <protection hidden="1"/>
    </xf>
    <xf numFmtId="0" fontId="19" fillId="0" borderId="9" xfId="0" applyFont="1" applyFill="1" applyBorder="1" applyAlignment="1" applyProtection="1">
      <alignment horizontal="justify" vertical="center" wrapText="1"/>
      <protection hidden="1"/>
    </xf>
    <xf numFmtId="0" fontId="19" fillId="0" borderId="10" xfId="0" applyFont="1" applyFill="1" applyBorder="1" applyAlignment="1" applyProtection="1">
      <alignment horizontal="justify"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81" fillId="0" borderId="2" xfId="0" applyFont="1" applyBorder="1" applyAlignment="1" applyProtection="1">
      <alignment horizontal="left" vertical="center" wrapText="1"/>
      <protection hidden="1"/>
    </xf>
    <xf numFmtId="0" fontId="81" fillId="0" borderId="0" xfId="0" applyFont="1" applyBorder="1" applyAlignment="1" applyProtection="1">
      <alignment horizontal="left" vertical="center" wrapText="1"/>
      <protection hidden="1"/>
    </xf>
    <xf numFmtId="0" fontId="81" fillId="0" borderId="8" xfId="0" applyFont="1" applyBorder="1" applyAlignment="1" applyProtection="1">
      <alignment horizontal="left" vertical="center" wrapText="1"/>
      <protection hidden="1"/>
    </xf>
    <xf numFmtId="0" fontId="13" fillId="10" borderId="30" xfId="0" applyFont="1" applyFill="1" applyBorder="1" applyAlignment="1" applyProtection="1">
      <alignment horizontal="center" vertical="center" wrapText="1"/>
      <protection hidden="1"/>
    </xf>
    <xf numFmtId="0" fontId="17" fillId="4" borderId="12" xfId="0" applyFont="1" applyFill="1" applyBorder="1" applyAlignment="1" applyProtection="1">
      <alignment horizontal="left" vertical="center" wrapText="1"/>
      <protection hidden="1"/>
    </xf>
    <xf numFmtId="0" fontId="17" fillId="4" borderId="0" xfId="0" applyFont="1" applyFill="1" applyBorder="1" applyAlignment="1" applyProtection="1">
      <alignment horizontal="left" vertical="center" wrapText="1"/>
      <protection hidden="1"/>
    </xf>
    <xf numFmtId="0" fontId="17" fillId="4" borderId="8" xfId="0" applyFont="1" applyFill="1" applyBorder="1" applyAlignment="1" applyProtection="1">
      <alignment horizontal="left" vertical="center" wrapText="1"/>
      <protection hidden="1"/>
    </xf>
    <xf numFmtId="0" fontId="61" fillId="4" borderId="0" xfId="0" applyFont="1" applyFill="1" applyAlignment="1" applyProtection="1">
      <protection hidden="1"/>
    </xf>
    <xf numFmtId="0" fontId="20" fillId="4" borderId="10" xfId="0" applyFont="1" applyFill="1" applyBorder="1" applyAlignment="1" applyProtection="1">
      <protection hidden="1"/>
    </xf>
    <xf numFmtId="0" fontId="61" fillId="0" borderId="0" xfId="0" applyFont="1" applyAlignment="1" applyProtection="1">
      <protection hidden="1"/>
    </xf>
    <xf numFmtId="0" fontId="81" fillId="4" borderId="2" xfId="0" applyFont="1" applyFill="1" applyBorder="1" applyAlignment="1" applyProtection="1">
      <alignment horizontal="left" vertical="center" wrapText="1"/>
      <protection hidden="1"/>
    </xf>
    <xf numFmtId="0" fontId="81" fillId="4" borderId="0" xfId="0" applyFont="1" applyFill="1" applyBorder="1" applyAlignment="1" applyProtection="1">
      <alignment horizontal="left" vertical="center" wrapText="1"/>
      <protection hidden="1"/>
    </xf>
    <xf numFmtId="0" fontId="81" fillId="4" borderId="8" xfId="0" applyFont="1"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0" fillId="4" borderId="12" xfId="0" applyFont="1" applyFill="1" applyBorder="1" applyAlignment="1" applyProtection="1">
      <protection hidden="1"/>
    </xf>
    <xf numFmtId="0" fontId="0" fillId="0" borderId="1" xfId="0" applyBorder="1" applyAlignment="1" applyProtection="1">
      <alignment horizontal="center" vertical="center"/>
      <protection hidden="1"/>
    </xf>
    <xf numFmtId="0" fontId="19" fillId="0" borderId="3"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5" xfId="0" applyFont="1" applyFill="1" applyBorder="1" applyAlignment="1" applyProtection="1">
      <alignment horizontal="left" vertical="center" wrapText="1"/>
      <protection hidden="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0" borderId="7" xfId="0" applyFont="1" applyFill="1" applyBorder="1" applyAlignment="1" applyProtection="1">
      <protection hidden="1"/>
    </xf>
    <xf numFmtId="0" fontId="20" fillId="0" borderId="11" xfId="0" applyFont="1" applyFill="1" applyBorder="1" applyAlignment="1" applyProtection="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20" fillId="0" borderId="6" xfId="0" applyFont="1" applyFill="1" applyBorder="1" applyAlignment="1"/>
    <xf numFmtId="0" fontId="20" fillId="0" borderId="9" xfId="0" applyFont="1" applyFill="1" applyBorder="1" applyAlignment="1"/>
    <xf numFmtId="0" fontId="0" fillId="0" borderId="9" xfId="0" applyBorder="1" applyAlignment="1"/>
    <xf numFmtId="0" fontId="0" fillId="0" borderId="10" xfId="0" applyBorder="1" applyAlignment="1"/>
    <xf numFmtId="0" fontId="17" fillId="0" borderId="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0" fillId="0" borderId="11" xfId="0" applyBorder="1" applyAlignment="1"/>
    <xf numFmtId="0" fontId="0" fillId="0" borderId="12" xfId="0" applyBorder="1" applyAlignment="1"/>
    <xf numFmtId="0" fontId="43" fillId="4" borderId="0" xfId="0" applyFont="1" applyFill="1" applyBorder="1" applyAlignment="1">
      <alignment vertical="center" wrapText="1"/>
    </xf>
    <xf numFmtId="0" fontId="61" fillId="0" borderId="0" xfId="0" applyFont="1" applyAlignment="1"/>
    <xf numFmtId="0" fontId="0" fillId="0" borderId="0" xfId="0" applyAlignment="1"/>
    <xf numFmtId="0" fontId="61" fillId="4" borderId="0" xfId="0" applyFont="1" applyFill="1" applyAlignment="1"/>
    <xf numFmtId="17" fontId="0" fillId="0" borderId="1" xfId="0" applyNumberFormat="1" applyBorder="1" applyAlignment="1">
      <alignment horizontal="center"/>
    </xf>
    <xf numFmtId="0" fontId="0" fillId="0" borderId="1" xfId="0" applyBorder="1" applyAlignment="1">
      <alignment horizontal="center"/>
    </xf>
    <xf numFmtId="4" fontId="0" fillId="9" borderId="1" xfId="0" applyNumberFormat="1" applyFill="1" applyBorder="1" applyAlignment="1" applyProtection="1">
      <alignment horizontal="center" vertical="center"/>
      <protection locked="0"/>
    </xf>
    <xf numFmtId="4" fontId="0" fillId="2"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 fontId="38" fillId="9" borderId="1" xfId="0" applyNumberFormat="1" applyFont="1" applyFill="1" applyBorder="1" applyAlignment="1" applyProtection="1">
      <alignment vertical="center"/>
      <protection locked="0"/>
    </xf>
    <xf numFmtId="0" fontId="0" fillId="9" borderId="1" xfId="0" applyFill="1" applyBorder="1" applyAlignment="1">
      <alignment vertical="center"/>
    </xf>
    <xf numFmtId="0" fontId="21" fillId="0" borderId="1" xfId="0" applyFont="1" applyBorder="1" applyAlignment="1">
      <alignment horizontal="left" wrapText="1"/>
    </xf>
    <xf numFmtId="0" fontId="20" fillId="0" borderId="7" xfId="0" applyFont="1" applyFill="1" applyBorder="1" applyAlignment="1"/>
    <xf numFmtId="0" fontId="20" fillId="0" borderId="11" xfId="0" applyFont="1" applyFill="1" applyBorder="1" applyAlignment="1"/>
    <xf numFmtId="0" fontId="48" fillId="4" borderId="0" xfId="0" applyFont="1" applyFill="1" applyBorder="1" applyAlignment="1">
      <alignment vertical="top" wrapText="1"/>
    </xf>
    <xf numFmtId="0" fontId="0" fillId="0" borderId="0" xfId="0" applyBorder="1" applyAlignment="1">
      <alignment vertical="top"/>
    </xf>
    <xf numFmtId="0" fontId="39" fillId="0" borderId="1" xfId="0" applyFont="1" applyBorder="1" applyAlignment="1">
      <alignment horizontal="center" vertical="center"/>
    </xf>
    <xf numFmtId="0" fontId="3" fillId="4" borderId="1" xfId="0" applyFont="1" applyFill="1" applyBorder="1" applyAlignment="1">
      <alignment horizontal="center" vertical="center"/>
    </xf>
    <xf numFmtId="0" fontId="39" fillId="0" borderId="1" xfId="0" applyFont="1" applyBorder="1" applyAlignment="1" applyProtection="1">
      <alignment horizontal="center" vertical="center" textRotation="90"/>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0" borderId="2"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6"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9" fillId="0" borderId="7" xfId="0" applyFont="1" applyFill="1" applyBorder="1" applyAlignment="1" applyProtection="1">
      <alignment horizontal="justify" vertical="center" wrapText="1"/>
    </xf>
    <xf numFmtId="0" fontId="19" fillId="0" borderId="11" xfId="0" applyFont="1" applyFill="1" applyBorder="1" applyAlignment="1" applyProtection="1">
      <alignment horizontal="justify" vertical="center" wrapText="1"/>
    </xf>
    <xf numFmtId="0" fontId="19" fillId="0" borderId="12" xfId="0" applyFont="1" applyFill="1" applyBorder="1" applyAlignment="1" applyProtection="1">
      <alignment horizontal="justify" vertical="center" wrapText="1"/>
    </xf>
    <xf numFmtId="0" fontId="19" fillId="0" borderId="6" xfId="0" applyFont="1" applyFill="1" applyBorder="1" applyAlignment="1" applyProtection="1">
      <alignment horizontal="justify" vertical="center" wrapText="1"/>
    </xf>
    <xf numFmtId="0" fontId="19" fillId="0" borderId="9" xfId="0" applyFont="1" applyFill="1" applyBorder="1" applyAlignment="1" applyProtection="1">
      <alignment horizontal="justify" vertical="center" wrapText="1"/>
    </xf>
    <xf numFmtId="0" fontId="19" fillId="0" borderId="10" xfId="0" applyFont="1" applyFill="1" applyBorder="1" applyAlignment="1" applyProtection="1">
      <alignment horizontal="justify"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20" fillId="4" borderId="7" xfId="0" applyFont="1" applyFill="1" applyBorder="1" applyAlignment="1"/>
    <xf numFmtId="0" fontId="20" fillId="4" borderId="11" xfId="0" applyFont="1" applyFill="1" applyBorder="1" applyAlignment="1"/>
    <xf numFmtId="0" fontId="20" fillId="4" borderId="12" xfId="0" applyFont="1" applyFill="1" applyBorder="1" applyAlignment="1"/>
    <xf numFmtId="0" fontId="17" fillId="4" borderId="2"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20" fillId="4" borderId="6" xfId="0" applyFont="1" applyFill="1" applyBorder="1" applyAlignment="1"/>
    <xf numFmtId="0" fontId="20" fillId="4" borderId="9" xfId="0" applyFont="1" applyFill="1" applyBorder="1" applyAlignment="1"/>
    <xf numFmtId="0" fontId="20" fillId="4" borderId="10" xfId="0" applyFont="1" applyFill="1" applyBorder="1" applyAlignment="1"/>
    <xf numFmtId="0" fontId="17" fillId="4" borderId="6"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3" fillId="10" borderId="28"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4" fillId="0" borderId="1" xfId="0" applyFont="1" applyBorder="1" applyAlignment="1">
      <alignment horizontal="left"/>
    </xf>
    <xf numFmtId="0" fontId="3" fillId="0" borderId="1" xfId="0" applyFont="1" applyBorder="1" applyAlignment="1">
      <alignment horizontal="center"/>
    </xf>
    <xf numFmtId="0" fontId="50" fillId="3" borderId="13" xfId="0" applyFont="1" applyFill="1" applyBorder="1" applyAlignment="1">
      <alignment horizontal="center"/>
    </xf>
    <xf numFmtId="0" fontId="50" fillId="3" borderId="14"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3" fillId="10" borderId="28" xfId="0" applyFont="1" applyFill="1" applyBorder="1" applyAlignment="1">
      <alignment horizontal="center" vertical="center"/>
    </xf>
    <xf numFmtId="0" fontId="13" fillId="10" borderId="30" xfId="0" applyFont="1" applyFill="1" applyBorder="1" applyAlignment="1">
      <alignment horizontal="center" vertical="center"/>
    </xf>
    <xf numFmtId="0" fontId="13" fillId="10" borderId="21"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left"/>
    </xf>
    <xf numFmtId="0" fontId="15" fillId="0" borderId="0" xfId="0" applyFont="1" applyBorder="1" applyAlignment="1">
      <alignment horizontal="left"/>
    </xf>
    <xf numFmtId="0" fontId="15" fillId="0" borderId="8" xfId="0" applyFont="1" applyBorder="1" applyAlignment="1">
      <alignment horizontal="left"/>
    </xf>
    <xf numFmtId="0" fontId="15" fillId="0" borderId="6"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5" fillId="10" borderId="28"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31" xfId="0" applyFont="1" applyBorder="1" applyAlignment="1">
      <alignment horizontal="center"/>
    </xf>
    <xf numFmtId="0" fontId="4" fillId="0" borderId="32" xfId="0" applyFont="1" applyBorder="1" applyAlignment="1">
      <alignment horizontal="center"/>
    </xf>
    <xf numFmtId="49" fontId="3" fillId="4" borderId="32" xfId="0" applyNumberFormat="1" applyFont="1" applyFill="1" applyBorder="1" applyAlignment="1">
      <alignment horizontal="center"/>
    </xf>
    <xf numFmtId="49" fontId="3" fillId="4" borderId="41" xfId="0" applyNumberFormat="1" applyFont="1" applyFill="1" applyBorder="1" applyAlignment="1">
      <alignment horizontal="center"/>
    </xf>
    <xf numFmtId="0" fontId="4" fillId="0" borderId="27" xfId="0" applyFont="1" applyBorder="1" applyAlignment="1">
      <alignment horizontal="center"/>
    </xf>
    <xf numFmtId="0" fontId="4" fillId="0" borderId="1" xfId="0" applyFont="1" applyBorder="1" applyAlignment="1">
      <alignment horizontal="center"/>
    </xf>
    <xf numFmtId="0" fontId="3" fillId="0" borderId="29" xfId="0" applyFont="1" applyBorder="1" applyAlignment="1">
      <alignment horizontal="center"/>
    </xf>
    <xf numFmtId="0" fontId="3" fillId="0" borderId="1" xfId="0" applyFont="1" applyBorder="1" applyAlignment="1">
      <alignment horizontal="center" vertical="center"/>
    </xf>
    <xf numFmtId="0" fontId="4" fillId="0" borderId="36" xfId="0" applyFont="1" applyBorder="1" applyAlignment="1">
      <alignment horizontal="center"/>
    </xf>
    <xf numFmtId="0" fontId="4" fillId="0" borderId="34" xfId="0" applyFont="1" applyBorder="1" applyAlignment="1">
      <alignment horizontal="center"/>
    </xf>
    <xf numFmtId="0" fontId="4" fillId="0" borderId="37"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50" fillId="3" borderId="24" xfId="0" applyFont="1" applyFill="1" applyBorder="1" applyAlignment="1">
      <alignment horizontal="center"/>
    </xf>
    <xf numFmtId="0" fontId="50" fillId="3" borderId="25" xfId="0" applyFont="1" applyFill="1" applyBorder="1" applyAlignment="1">
      <alignment horizontal="center"/>
    </xf>
    <xf numFmtId="0" fontId="50" fillId="3" borderId="26" xfId="0" applyFont="1" applyFill="1" applyBorder="1" applyAlignment="1">
      <alignment horizontal="center"/>
    </xf>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1" fillId="0" borderId="4" xfId="0" applyFont="1" applyBorder="1" applyAlignment="1" applyProtection="1">
      <protection hidden="1"/>
    </xf>
    <xf numFmtId="0" fontId="0" fillId="0" borderId="4" xfId="0" applyBorder="1" applyAlignment="1"/>
    <xf numFmtId="0" fontId="0" fillId="0" borderId="5" xfId="0" applyBorder="1" applyAlignment="1"/>
    <xf numFmtId="0" fontId="4" fillId="0" borderId="27"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3" fillId="0" borderId="29" xfId="0" applyFont="1" applyBorder="1" applyAlignment="1" applyProtection="1">
      <alignment horizontal="center"/>
      <protection hidden="1"/>
    </xf>
    <xf numFmtId="0" fontId="4" fillId="0" borderId="36" xfId="0" applyFont="1" applyBorder="1" applyAlignment="1" applyProtection="1">
      <alignment horizontal="center"/>
      <protection hidden="1"/>
    </xf>
    <xf numFmtId="0" fontId="4" fillId="0" borderId="34"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3" fillId="0" borderId="33"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35" xfId="0" applyFont="1" applyBorder="1" applyAlignment="1" applyProtection="1">
      <alignment horizontal="center"/>
      <protection hidden="1"/>
    </xf>
    <xf numFmtId="0" fontId="48" fillId="4" borderId="0" xfId="0" applyFont="1" applyFill="1" applyBorder="1" applyAlignment="1" applyProtection="1">
      <alignment vertical="center" wrapText="1"/>
      <protection hidden="1"/>
    </xf>
    <xf numFmtId="0" fontId="0" fillId="0" borderId="0" xfId="0" applyBorder="1" applyAlignment="1" applyProtection="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0" fillId="0" borderId="3" xfId="0" applyBorder="1" applyAlignment="1" applyProtection="1">
      <alignment horizontal="center"/>
      <protection hidden="1"/>
    </xf>
    <xf numFmtId="17" fontId="0" fillId="0" borderId="3" xfId="0" applyNumberFormat="1" applyBorder="1" applyAlignment="1" applyProtection="1">
      <alignment horizontal="center"/>
      <protection hidden="1"/>
    </xf>
    <xf numFmtId="17" fontId="0" fillId="0" borderId="4" xfId="0" applyNumberFormat="1" applyBorder="1" applyAlignment="1" applyProtection="1">
      <alignment horizontal="center"/>
      <protection hidden="1"/>
    </xf>
    <xf numFmtId="17" fontId="0" fillId="0" borderId="5" xfId="0" applyNumberFormat="1" applyBorder="1" applyAlignment="1" applyProtection="1">
      <alignment horizontal="center"/>
      <protection hidden="1"/>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4" fontId="38" fillId="9" borderId="28" xfId="0" applyNumberFormat="1" applyFont="1" applyFill="1" applyBorder="1" applyAlignment="1" applyProtection="1">
      <alignment vertical="center"/>
      <protection hidden="1"/>
    </xf>
    <xf numFmtId="0" fontId="0" fillId="9" borderId="30" xfId="0" applyFill="1" applyBorder="1" applyAlignment="1" applyProtection="1">
      <alignment vertical="center"/>
      <protection hidden="1"/>
    </xf>
    <xf numFmtId="0" fontId="0" fillId="9" borderId="21" xfId="0" applyFill="1" applyBorder="1" applyAlignment="1" applyProtection="1">
      <alignment vertical="center"/>
      <protection hidden="1"/>
    </xf>
    <xf numFmtId="0" fontId="20"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20" fillId="0" borderId="0" xfId="0" applyFont="1" applyBorder="1" applyAlignment="1" applyProtection="1">
      <protection hidden="1"/>
    </xf>
    <xf numFmtId="0" fontId="0" fillId="0" borderId="8" xfId="0" applyBorder="1" applyAlignment="1" applyProtection="1">
      <protection hidden="1"/>
    </xf>
    <xf numFmtId="0" fontId="20" fillId="0" borderId="9" xfId="0" applyFont="1" applyBorder="1" applyAlignment="1" applyProtection="1">
      <protection hidden="1"/>
    </xf>
    <xf numFmtId="0" fontId="20" fillId="0" borderId="4" xfId="0" applyFont="1" applyBorder="1" applyAlignment="1" applyProtection="1">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20" fillId="4" borderId="0" xfId="0" applyFont="1" applyFill="1" applyBorder="1" applyAlignment="1" applyProtection="1">
      <protection hidden="1"/>
    </xf>
    <xf numFmtId="0" fontId="19" fillId="0" borderId="7" xfId="0" applyFont="1" applyFill="1" applyBorder="1" applyAlignment="1" applyProtection="1">
      <alignment horizontal="justify" vertical="center" wrapText="1"/>
      <protection hidden="1"/>
    </xf>
    <xf numFmtId="0" fontId="19" fillId="0" borderId="11" xfId="0" applyFont="1" applyFill="1" applyBorder="1" applyAlignment="1" applyProtection="1">
      <alignment horizontal="justify" vertical="center" wrapText="1"/>
      <protection hidden="1"/>
    </xf>
    <xf numFmtId="0" fontId="20" fillId="0" borderId="11" xfId="0" applyFont="1" applyBorder="1" applyAlignment="1" applyProtection="1">
      <protection hidden="1"/>
    </xf>
    <xf numFmtId="0" fontId="19" fillId="0" borderId="7" xfId="0" applyFont="1" applyFill="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20" fillId="4" borderId="4" xfId="0" applyFont="1" applyFill="1" applyBorder="1" applyAlignment="1" applyProtection="1">
      <protection hidden="1"/>
    </xf>
    <xf numFmtId="0" fontId="0" fillId="0" borderId="4" xfId="0" applyFont="1" applyBorder="1" applyAlignment="1" applyProtection="1">
      <protection hidden="1"/>
    </xf>
    <xf numFmtId="0" fontId="0" fillId="0" borderId="5" xfId="0" applyFont="1" applyBorder="1" applyAlignment="1" applyProtection="1">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78" fillId="0" borderId="1" xfId="0" applyFont="1" applyBorder="1" applyAlignment="1" applyProtection="1">
      <alignment horizontal="center" vertical="center" textRotation="90"/>
      <protection hidden="1"/>
    </xf>
    <xf numFmtId="0" fontId="86" fillId="0" borderId="1" xfId="0" applyFont="1" applyBorder="1" applyAlignment="1" applyProtection="1">
      <alignment horizontal="center" vertical="center" textRotation="90"/>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3" name="Connettore 2 2"/>
        <xdr:cNvCxnSpPr/>
      </xdr:nvCxnSpPr>
      <xdr:spPr>
        <a:xfrm flipV="1">
          <a:off x="10469563" y="5278438"/>
          <a:ext cx="904875"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D4" sqref="D4:G4"/>
    </sheetView>
  </sheetViews>
  <sheetFormatPr defaultRowHeight="15" x14ac:dyDescent="0.25"/>
  <cols>
    <col min="1" max="1" width="12.7109375" style="85" customWidth="1"/>
    <col min="2" max="3" width="14.42578125" style="85" customWidth="1"/>
    <col min="4" max="8" width="12.7109375" style="85" customWidth="1"/>
    <col min="9" max="256" width="9.140625" style="85"/>
    <col min="257" max="257" width="12.7109375" style="85" customWidth="1"/>
    <col min="258" max="259" width="14.42578125" style="85" customWidth="1"/>
    <col min="260" max="264" width="12.7109375" style="85" customWidth="1"/>
    <col min="265" max="512" width="9.140625" style="85"/>
    <col min="513" max="513" width="12.7109375" style="85" customWidth="1"/>
    <col min="514" max="515" width="14.42578125" style="85" customWidth="1"/>
    <col min="516" max="520" width="12.7109375" style="85" customWidth="1"/>
    <col min="521" max="768" width="9.140625" style="85"/>
    <col min="769" max="769" width="12.7109375" style="85" customWidth="1"/>
    <col min="770" max="771" width="14.42578125" style="85" customWidth="1"/>
    <col min="772" max="776" width="12.7109375" style="85" customWidth="1"/>
    <col min="777" max="1024" width="9.140625" style="85"/>
    <col min="1025" max="1025" width="12.7109375" style="85" customWidth="1"/>
    <col min="1026" max="1027" width="14.42578125" style="85" customWidth="1"/>
    <col min="1028" max="1032" width="12.7109375" style="85" customWidth="1"/>
    <col min="1033" max="1280" width="9.140625" style="85"/>
    <col min="1281" max="1281" width="12.7109375" style="85" customWidth="1"/>
    <col min="1282" max="1283" width="14.42578125" style="85" customWidth="1"/>
    <col min="1284" max="1288" width="12.7109375" style="85" customWidth="1"/>
    <col min="1289" max="1536" width="9.140625" style="85"/>
    <col min="1537" max="1537" width="12.7109375" style="85" customWidth="1"/>
    <col min="1538" max="1539" width="14.42578125" style="85" customWidth="1"/>
    <col min="1540" max="1544" width="12.7109375" style="85" customWidth="1"/>
    <col min="1545" max="1792" width="9.140625" style="85"/>
    <col min="1793" max="1793" width="12.7109375" style="85" customWidth="1"/>
    <col min="1794" max="1795" width="14.42578125" style="85" customWidth="1"/>
    <col min="1796" max="1800" width="12.7109375" style="85" customWidth="1"/>
    <col min="1801" max="2048" width="9.140625" style="85"/>
    <col min="2049" max="2049" width="12.7109375" style="85" customWidth="1"/>
    <col min="2050" max="2051" width="14.42578125" style="85" customWidth="1"/>
    <col min="2052" max="2056" width="12.7109375" style="85" customWidth="1"/>
    <col min="2057" max="2304" width="9.140625" style="85"/>
    <col min="2305" max="2305" width="12.7109375" style="85" customWidth="1"/>
    <col min="2306" max="2307" width="14.42578125" style="85" customWidth="1"/>
    <col min="2308" max="2312" width="12.7109375" style="85" customWidth="1"/>
    <col min="2313" max="2560" width="9.140625" style="85"/>
    <col min="2561" max="2561" width="12.7109375" style="85" customWidth="1"/>
    <col min="2562" max="2563" width="14.42578125" style="85" customWidth="1"/>
    <col min="2564" max="2568" width="12.7109375" style="85" customWidth="1"/>
    <col min="2569" max="2816" width="9.140625" style="85"/>
    <col min="2817" max="2817" width="12.7109375" style="85" customWidth="1"/>
    <col min="2818" max="2819" width="14.42578125" style="85" customWidth="1"/>
    <col min="2820" max="2824" width="12.7109375" style="85" customWidth="1"/>
    <col min="2825" max="3072" width="9.140625" style="85"/>
    <col min="3073" max="3073" width="12.7109375" style="85" customWidth="1"/>
    <col min="3074" max="3075" width="14.42578125" style="85" customWidth="1"/>
    <col min="3076" max="3080" width="12.7109375" style="85" customWidth="1"/>
    <col min="3081" max="3328" width="9.140625" style="85"/>
    <col min="3329" max="3329" width="12.7109375" style="85" customWidth="1"/>
    <col min="3330" max="3331" width="14.42578125" style="85" customWidth="1"/>
    <col min="3332" max="3336" width="12.7109375" style="85" customWidth="1"/>
    <col min="3337" max="3584" width="9.140625" style="85"/>
    <col min="3585" max="3585" width="12.7109375" style="85" customWidth="1"/>
    <col min="3586" max="3587" width="14.42578125" style="85" customWidth="1"/>
    <col min="3588" max="3592" width="12.7109375" style="85" customWidth="1"/>
    <col min="3593" max="3840" width="9.140625" style="85"/>
    <col min="3841" max="3841" width="12.7109375" style="85" customWidth="1"/>
    <col min="3842" max="3843" width="14.42578125" style="85" customWidth="1"/>
    <col min="3844" max="3848" width="12.7109375" style="85" customWidth="1"/>
    <col min="3849" max="4096" width="9.140625" style="85"/>
    <col min="4097" max="4097" width="12.7109375" style="85" customWidth="1"/>
    <col min="4098" max="4099" width="14.42578125" style="85" customWidth="1"/>
    <col min="4100" max="4104" width="12.7109375" style="85" customWidth="1"/>
    <col min="4105" max="4352" width="9.140625" style="85"/>
    <col min="4353" max="4353" width="12.7109375" style="85" customWidth="1"/>
    <col min="4354" max="4355" width="14.42578125" style="85" customWidth="1"/>
    <col min="4356" max="4360" width="12.7109375" style="85" customWidth="1"/>
    <col min="4361" max="4608" width="9.140625" style="85"/>
    <col min="4609" max="4609" width="12.7109375" style="85" customWidth="1"/>
    <col min="4610" max="4611" width="14.42578125" style="85" customWidth="1"/>
    <col min="4612" max="4616" width="12.7109375" style="85" customWidth="1"/>
    <col min="4617" max="4864" width="9.140625" style="85"/>
    <col min="4865" max="4865" width="12.7109375" style="85" customWidth="1"/>
    <col min="4866" max="4867" width="14.42578125" style="85" customWidth="1"/>
    <col min="4868" max="4872" width="12.7109375" style="85" customWidth="1"/>
    <col min="4873" max="5120" width="9.140625" style="85"/>
    <col min="5121" max="5121" width="12.7109375" style="85" customWidth="1"/>
    <col min="5122" max="5123" width="14.42578125" style="85" customWidth="1"/>
    <col min="5124" max="5128" width="12.7109375" style="85" customWidth="1"/>
    <col min="5129" max="5376" width="9.140625" style="85"/>
    <col min="5377" max="5377" width="12.7109375" style="85" customWidth="1"/>
    <col min="5378" max="5379" width="14.42578125" style="85" customWidth="1"/>
    <col min="5380" max="5384" width="12.7109375" style="85" customWidth="1"/>
    <col min="5385" max="5632" width="9.140625" style="85"/>
    <col min="5633" max="5633" width="12.7109375" style="85" customWidth="1"/>
    <col min="5634" max="5635" width="14.42578125" style="85" customWidth="1"/>
    <col min="5636" max="5640" width="12.7109375" style="85" customWidth="1"/>
    <col min="5641" max="5888" width="9.140625" style="85"/>
    <col min="5889" max="5889" width="12.7109375" style="85" customWidth="1"/>
    <col min="5890" max="5891" width="14.42578125" style="85" customWidth="1"/>
    <col min="5892" max="5896" width="12.7109375" style="85" customWidth="1"/>
    <col min="5897" max="6144" width="9.140625" style="85"/>
    <col min="6145" max="6145" width="12.7109375" style="85" customWidth="1"/>
    <col min="6146" max="6147" width="14.42578125" style="85" customWidth="1"/>
    <col min="6148" max="6152" width="12.7109375" style="85" customWidth="1"/>
    <col min="6153" max="6400" width="9.140625" style="85"/>
    <col min="6401" max="6401" width="12.7109375" style="85" customWidth="1"/>
    <col min="6402" max="6403" width="14.42578125" style="85" customWidth="1"/>
    <col min="6404" max="6408" width="12.7109375" style="85" customWidth="1"/>
    <col min="6409" max="6656" width="9.140625" style="85"/>
    <col min="6657" max="6657" width="12.7109375" style="85" customWidth="1"/>
    <col min="6658" max="6659" width="14.42578125" style="85" customWidth="1"/>
    <col min="6660" max="6664" width="12.7109375" style="85" customWidth="1"/>
    <col min="6665" max="6912" width="9.140625" style="85"/>
    <col min="6913" max="6913" width="12.7109375" style="85" customWidth="1"/>
    <col min="6914" max="6915" width="14.42578125" style="85" customWidth="1"/>
    <col min="6916" max="6920" width="12.7109375" style="85" customWidth="1"/>
    <col min="6921" max="7168" width="9.140625" style="85"/>
    <col min="7169" max="7169" width="12.7109375" style="85" customWidth="1"/>
    <col min="7170" max="7171" width="14.42578125" style="85" customWidth="1"/>
    <col min="7172" max="7176" width="12.7109375" style="85" customWidth="1"/>
    <col min="7177" max="7424" width="9.140625" style="85"/>
    <col min="7425" max="7425" width="12.7109375" style="85" customWidth="1"/>
    <col min="7426" max="7427" width="14.42578125" style="85" customWidth="1"/>
    <col min="7428" max="7432" width="12.7109375" style="85" customWidth="1"/>
    <col min="7433" max="7680" width="9.140625" style="85"/>
    <col min="7681" max="7681" width="12.7109375" style="85" customWidth="1"/>
    <col min="7682" max="7683" width="14.42578125" style="85" customWidth="1"/>
    <col min="7684" max="7688" width="12.7109375" style="85" customWidth="1"/>
    <col min="7689" max="7936" width="9.140625" style="85"/>
    <col min="7937" max="7937" width="12.7109375" style="85" customWidth="1"/>
    <col min="7938" max="7939" width="14.42578125" style="85" customWidth="1"/>
    <col min="7940" max="7944" width="12.7109375" style="85" customWidth="1"/>
    <col min="7945" max="8192" width="9.140625" style="85"/>
    <col min="8193" max="8193" width="12.7109375" style="85" customWidth="1"/>
    <col min="8194" max="8195" width="14.42578125" style="85" customWidth="1"/>
    <col min="8196" max="8200" width="12.7109375" style="85" customWidth="1"/>
    <col min="8201" max="8448" width="9.140625" style="85"/>
    <col min="8449" max="8449" width="12.7109375" style="85" customWidth="1"/>
    <col min="8450" max="8451" width="14.42578125" style="85" customWidth="1"/>
    <col min="8452" max="8456" width="12.7109375" style="85" customWidth="1"/>
    <col min="8457" max="8704" width="9.140625" style="85"/>
    <col min="8705" max="8705" width="12.7109375" style="85" customWidth="1"/>
    <col min="8706" max="8707" width="14.42578125" style="85" customWidth="1"/>
    <col min="8708" max="8712" width="12.7109375" style="85" customWidth="1"/>
    <col min="8713" max="8960" width="9.140625" style="85"/>
    <col min="8961" max="8961" width="12.7109375" style="85" customWidth="1"/>
    <col min="8962" max="8963" width="14.42578125" style="85" customWidth="1"/>
    <col min="8964" max="8968" width="12.7109375" style="85" customWidth="1"/>
    <col min="8969" max="9216" width="9.140625" style="85"/>
    <col min="9217" max="9217" width="12.7109375" style="85" customWidth="1"/>
    <col min="9218" max="9219" width="14.42578125" style="85" customWidth="1"/>
    <col min="9220" max="9224" width="12.7109375" style="85" customWidth="1"/>
    <col min="9225" max="9472" width="9.140625" style="85"/>
    <col min="9473" max="9473" width="12.7109375" style="85" customWidth="1"/>
    <col min="9474" max="9475" width="14.42578125" style="85" customWidth="1"/>
    <col min="9476" max="9480" width="12.7109375" style="85" customWidth="1"/>
    <col min="9481" max="9728" width="9.140625" style="85"/>
    <col min="9729" max="9729" width="12.7109375" style="85" customWidth="1"/>
    <col min="9730" max="9731" width="14.42578125" style="85" customWidth="1"/>
    <col min="9732" max="9736" width="12.7109375" style="85" customWidth="1"/>
    <col min="9737" max="9984" width="9.140625" style="85"/>
    <col min="9985" max="9985" width="12.7109375" style="85" customWidth="1"/>
    <col min="9986" max="9987" width="14.42578125" style="85" customWidth="1"/>
    <col min="9988" max="9992" width="12.7109375" style="85" customWidth="1"/>
    <col min="9993" max="10240" width="9.140625" style="85"/>
    <col min="10241" max="10241" width="12.7109375" style="85" customWidth="1"/>
    <col min="10242" max="10243" width="14.42578125" style="85" customWidth="1"/>
    <col min="10244" max="10248" width="12.7109375" style="85" customWidth="1"/>
    <col min="10249" max="10496" width="9.140625" style="85"/>
    <col min="10497" max="10497" width="12.7109375" style="85" customWidth="1"/>
    <col min="10498" max="10499" width="14.42578125" style="85" customWidth="1"/>
    <col min="10500" max="10504" width="12.7109375" style="85" customWidth="1"/>
    <col min="10505" max="10752" width="9.140625" style="85"/>
    <col min="10753" max="10753" width="12.7109375" style="85" customWidth="1"/>
    <col min="10754" max="10755" width="14.42578125" style="85" customWidth="1"/>
    <col min="10756" max="10760" width="12.7109375" style="85" customWidth="1"/>
    <col min="10761" max="11008" width="9.140625" style="85"/>
    <col min="11009" max="11009" width="12.7109375" style="85" customWidth="1"/>
    <col min="11010" max="11011" width="14.42578125" style="85" customWidth="1"/>
    <col min="11012" max="11016" width="12.7109375" style="85" customWidth="1"/>
    <col min="11017" max="11264" width="9.140625" style="85"/>
    <col min="11265" max="11265" width="12.7109375" style="85" customWidth="1"/>
    <col min="11266" max="11267" width="14.42578125" style="85" customWidth="1"/>
    <col min="11268" max="11272" width="12.7109375" style="85" customWidth="1"/>
    <col min="11273" max="11520" width="9.140625" style="85"/>
    <col min="11521" max="11521" width="12.7109375" style="85" customWidth="1"/>
    <col min="11522" max="11523" width="14.42578125" style="85" customWidth="1"/>
    <col min="11524" max="11528" width="12.7109375" style="85" customWidth="1"/>
    <col min="11529" max="11776" width="9.140625" style="85"/>
    <col min="11777" max="11777" width="12.7109375" style="85" customWidth="1"/>
    <col min="11778" max="11779" width="14.42578125" style="85" customWidth="1"/>
    <col min="11780" max="11784" width="12.7109375" style="85" customWidth="1"/>
    <col min="11785" max="12032" width="9.140625" style="85"/>
    <col min="12033" max="12033" width="12.7109375" style="85" customWidth="1"/>
    <col min="12034" max="12035" width="14.42578125" style="85" customWidth="1"/>
    <col min="12036" max="12040" width="12.7109375" style="85" customWidth="1"/>
    <col min="12041" max="12288" width="9.140625" style="85"/>
    <col min="12289" max="12289" width="12.7109375" style="85" customWidth="1"/>
    <col min="12290" max="12291" width="14.42578125" style="85" customWidth="1"/>
    <col min="12292" max="12296" width="12.7109375" style="85" customWidth="1"/>
    <col min="12297" max="12544" width="9.140625" style="85"/>
    <col min="12545" max="12545" width="12.7109375" style="85" customWidth="1"/>
    <col min="12546" max="12547" width="14.42578125" style="85" customWidth="1"/>
    <col min="12548" max="12552" width="12.7109375" style="85" customWidth="1"/>
    <col min="12553" max="12800" width="9.140625" style="85"/>
    <col min="12801" max="12801" width="12.7109375" style="85" customWidth="1"/>
    <col min="12802" max="12803" width="14.42578125" style="85" customWidth="1"/>
    <col min="12804" max="12808" width="12.7109375" style="85" customWidth="1"/>
    <col min="12809" max="13056" width="9.140625" style="85"/>
    <col min="13057" max="13057" width="12.7109375" style="85" customWidth="1"/>
    <col min="13058" max="13059" width="14.42578125" style="85" customWidth="1"/>
    <col min="13060" max="13064" width="12.7109375" style="85" customWidth="1"/>
    <col min="13065" max="13312" width="9.140625" style="85"/>
    <col min="13313" max="13313" width="12.7109375" style="85" customWidth="1"/>
    <col min="13314" max="13315" width="14.42578125" style="85" customWidth="1"/>
    <col min="13316" max="13320" width="12.7109375" style="85" customWidth="1"/>
    <col min="13321" max="13568" width="9.140625" style="85"/>
    <col min="13569" max="13569" width="12.7109375" style="85" customWidth="1"/>
    <col min="13570" max="13571" width="14.42578125" style="85" customWidth="1"/>
    <col min="13572" max="13576" width="12.7109375" style="85" customWidth="1"/>
    <col min="13577" max="13824" width="9.140625" style="85"/>
    <col min="13825" max="13825" width="12.7109375" style="85" customWidth="1"/>
    <col min="13826" max="13827" width="14.42578125" style="85" customWidth="1"/>
    <col min="13828" max="13832" width="12.7109375" style="85" customWidth="1"/>
    <col min="13833" max="14080" width="9.140625" style="85"/>
    <col min="14081" max="14081" width="12.7109375" style="85" customWidth="1"/>
    <col min="14082" max="14083" width="14.42578125" style="85" customWidth="1"/>
    <col min="14084" max="14088" width="12.7109375" style="85" customWidth="1"/>
    <col min="14089" max="14336" width="9.140625" style="85"/>
    <col min="14337" max="14337" width="12.7109375" style="85" customWidth="1"/>
    <col min="14338" max="14339" width="14.42578125" style="85" customWidth="1"/>
    <col min="14340" max="14344" width="12.7109375" style="85" customWidth="1"/>
    <col min="14345" max="14592" width="9.140625" style="85"/>
    <col min="14593" max="14593" width="12.7109375" style="85" customWidth="1"/>
    <col min="14594" max="14595" width="14.42578125" style="85" customWidth="1"/>
    <col min="14596" max="14600" width="12.7109375" style="85" customWidth="1"/>
    <col min="14601" max="14848" width="9.140625" style="85"/>
    <col min="14849" max="14849" width="12.7109375" style="85" customWidth="1"/>
    <col min="14850" max="14851" width="14.42578125" style="85" customWidth="1"/>
    <col min="14852" max="14856" width="12.7109375" style="85" customWidth="1"/>
    <col min="14857" max="15104" width="9.140625" style="85"/>
    <col min="15105" max="15105" width="12.7109375" style="85" customWidth="1"/>
    <col min="15106" max="15107" width="14.42578125" style="85" customWidth="1"/>
    <col min="15108" max="15112" width="12.7109375" style="85" customWidth="1"/>
    <col min="15113" max="15360" width="9.140625" style="85"/>
    <col min="15361" max="15361" width="12.7109375" style="85" customWidth="1"/>
    <col min="15362" max="15363" width="14.42578125" style="85" customWidth="1"/>
    <col min="15364" max="15368" width="12.7109375" style="85" customWidth="1"/>
    <col min="15369" max="15616" width="9.140625" style="85"/>
    <col min="15617" max="15617" width="12.7109375" style="85" customWidth="1"/>
    <col min="15618" max="15619" width="14.42578125" style="85" customWidth="1"/>
    <col min="15620" max="15624" width="12.7109375" style="85" customWidth="1"/>
    <col min="15625" max="15872" width="9.140625" style="85"/>
    <col min="15873" max="15873" width="12.7109375" style="85" customWidth="1"/>
    <col min="15874" max="15875" width="14.42578125" style="85" customWidth="1"/>
    <col min="15876" max="15880" width="12.7109375" style="85" customWidth="1"/>
    <col min="15881" max="16128" width="9.140625" style="85"/>
    <col min="16129" max="16129" width="12.7109375" style="85" customWidth="1"/>
    <col min="16130" max="16131" width="14.42578125" style="85" customWidth="1"/>
    <col min="16132" max="16136" width="12.7109375" style="85" customWidth="1"/>
    <col min="16137" max="16384" width="9.140625" style="85"/>
  </cols>
  <sheetData>
    <row r="1" spans="1:8" ht="15.75" thickBot="1" x14ac:dyDescent="0.3">
      <c r="A1" s="84"/>
      <c r="B1" s="84"/>
      <c r="C1" s="84"/>
      <c r="D1" s="84"/>
      <c r="E1" s="84"/>
      <c r="F1" s="84"/>
      <c r="G1" s="84"/>
      <c r="H1" s="84"/>
    </row>
    <row r="2" spans="1:8" ht="18.75" x14ac:dyDescent="0.3">
      <c r="A2" s="276" t="s">
        <v>25</v>
      </c>
      <c r="B2" s="277"/>
      <c r="C2" s="277"/>
      <c r="D2" s="277"/>
      <c r="E2" s="277"/>
      <c r="F2" s="277"/>
      <c r="G2" s="277"/>
      <c r="H2" s="278"/>
    </row>
    <row r="3" spans="1:8" x14ac:dyDescent="0.25">
      <c r="A3" s="86"/>
      <c r="B3" s="84"/>
      <c r="C3" s="84"/>
      <c r="D3" s="84"/>
      <c r="E3" s="84"/>
      <c r="F3" s="84"/>
      <c r="G3" s="84"/>
      <c r="H3" s="87"/>
    </row>
    <row r="4" spans="1:8" x14ac:dyDescent="0.25">
      <c r="A4" s="88" t="s">
        <v>26</v>
      </c>
      <c r="B4" s="84" t="s">
        <v>27</v>
      </c>
      <c r="C4" s="84"/>
      <c r="D4" s="279"/>
      <c r="E4" s="280"/>
      <c r="F4" s="280"/>
      <c r="G4" s="281"/>
      <c r="H4" s="89"/>
    </row>
    <row r="5" spans="1:8" x14ac:dyDescent="0.25">
      <c r="A5" s="88"/>
      <c r="B5" s="84"/>
      <c r="C5" s="84"/>
      <c r="D5" s="84"/>
      <c r="E5" s="84"/>
      <c r="F5" s="84"/>
      <c r="G5" s="84"/>
      <c r="H5" s="87"/>
    </row>
    <row r="6" spans="1:8" x14ac:dyDescent="0.25">
      <c r="A6" s="88" t="s">
        <v>28</v>
      </c>
      <c r="B6" s="84" t="s">
        <v>29</v>
      </c>
      <c r="C6" s="84"/>
      <c r="D6" s="279"/>
      <c r="E6" s="280"/>
      <c r="F6" s="280"/>
      <c r="G6" s="281"/>
      <c r="H6" s="89"/>
    </row>
    <row r="7" spans="1:8" x14ac:dyDescent="0.25">
      <c r="A7" s="88"/>
      <c r="B7" s="84"/>
      <c r="C7" s="84"/>
      <c r="D7" s="84"/>
      <c r="E7" s="84"/>
      <c r="F7" s="84"/>
      <c r="G7" s="84"/>
      <c r="H7" s="87"/>
    </row>
    <row r="8" spans="1:8" x14ac:dyDescent="0.25">
      <c r="A8" s="88" t="s">
        <v>30</v>
      </c>
      <c r="B8" s="84" t="s">
        <v>31</v>
      </c>
      <c r="C8" s="84"/>
      <c r="D8" s="279"/>
      <c r="E8" s="280"/>
      <c r="F8" s="280"/>
      <c r="G8" s="281"/>
      <c r="H8" s="89"/>
    </row>
    <row r="9" spans="1:8" x14ac:dyDescent="0.25">
      <c r="A9" s="88"/>
      <c r="B9" s="84"/>
      <c r="C9" s="84"/>
      <c r="D9" s="84"/>
      <c r="E9" s="84"/>
      <c r="F9" s="84"/>
      <c r="G9" s="84"/>
      <c r="H9" s="87"/>
    </row>
    <row r="10" spans="1:8" x14ac:dyDescent="0.25">
      <c r="A10" s="88" t="s">
        <v>32</v>
      </c>
      <c r="B10" s="84" t="s">
        <v>33</v>
      </c>
      <c r="C10" s="84"/>
      <c r="D10" s="279"/>
      <c r="E10" s="280"/>
      <c r="F10" s="280"/>
      <c r="G10" s="281"/>
      <c r="H10" s="89"/>
    </row>
    <row r="11" spans="1:8" x14ac:dyDescent="0.25">
      <c r="A11" s="88"/>
      <c r="B11" s="84"/>
      <c r="C11" s="84"/>
      <c r="D11" s="84"/>
      <c r="E11" s="84"/>
      <c r="F11" s="84"/>
      <c r="G11" s="84"/>
      <c r="H11" s="87"/>
    </row>
    <row r="12" spans="1:8" x14ac:dyDescent="0.25">
      <c r="A12" s="88" t="s">
        <v>34</v>
      </c>
      <c r="B12" s="84" t="s">
        <v>35</v>
      </c>
      <c r="C12" s="84"/>
      <c r="D12" s="279"/>
      <c r="E12" s="280"/>
      <c r="F12" s="280"/>
      <c r="G12" s="281"/>
      <c r="H12" s="89"/>
    </row>
    <row r="13" spans="1:8" x14ac:dyDescent="0.25">
      <c r="A13" s="86"/>
      <c r="B13" s="84"/>
      <c r="C13" s="84"/>
      <c r="D13" s="84"/>
      <c r="E13" s="84"/>
      <c r="F13" s="84"/>
      <c r="G13" s="84"/>
      <c r="H13" s="87"/>
    </row>
    <row r="14" spans="1:8" x14ac:dyDescent="0.25">
      <c r="A14" s="88" t="s">
        <v>36</v>
      </c>
      <c r="B14" s="84" t="s">
        <v>37</v>
      </c>
      <c r="C14" s="84"/>
      <c r="D14" s="279"/>
      <c r="E14" s="280"/>
      <c r="F14" s="280"/>
      <c r="G14" s="281"/>
      <c r="H14" s="89"/>
    </row>
    <row r="15" spans="1:8" x14ac:dyDescent="0.25">
      <c r="A15" s="88"/>
      <c r="B15" s="84"/>
      <c r="C15" s="84"/>
      <c r="D15" s="84"/>
      <c r="E15" s="84"/>
      <c r="F15" s="84"/>
      <c r="G15" s="84"/>
      <c r="H15" s="87"/>
    </row>
    <row r="16" spans="1:8" x14ac:dyDescent="0.25">
      <c r="A16" s="88" t="s">
        <v>38</v>
      </c>
      <c r="B16" s="84" t="s">
        <v>39</v>
      </c>
      <c r="C16" s="84"/>
      <c r="D16" s="279"/>
      <c r="E16" s="280"/>
      <c r="F16" s="280"/>
      <c r="G16" s="281"/>
      <c r="H16" s="89"/>
    </row>
    <row r="17" spans="1:8" x14ac:dyDescent="0.25">
      <c r="A17" s="88"/>
      <c r="B17" s="84"/>
      <c r="C17" s="84"/>
      <c r="D17" s="84"/>
      <c r="E17" s="84"/>
      <c r="F17" s="84"/>
      <c r="G17" s="84"/>
      <c r="H17" s="87"/>
    </row>
    <row r="18" spans="1:8" x14ac:dyDescent="0.25">
      <c r="A18" s="88" t="s">
        <v>40</v>
      </c>
      <c r="B18" s="84" t="s">
        <v>41</v>
      </c>
      <c r="C18" s="84"/>
      <c r="D18" s="279"/>
      <c r="E18" s="280"/>
      <c r="F18" s="280"/>
      <c r="G18" s="281"/>
      <c r="H18" s="89"/>
    </row>
    <row r="19" spans="1:8" x14ac:dyDescent="0.25">
      <c r="A19" s="88"/>
      <c r="B19" s="84"/>
      <c r="C19" s="84"/>
      <c r="D19" s="84"/>
      <c r="E19" s="84"/>
      <c r="F19" s="84"/>
      <c r="G19" s="84"/>
      <c r="H19" s="87"/>
    </row>
    <row r="20" spans="1:8" x14ac:dyDescent="0.25">
      <c r="A20" s="88" t="s">
        <v>42</v>
      </c>
      <c r="B20" s="84" t="s">
        <v>43</v>
      </c>
      <c r="C20" s="84"/>
      <c r="D20" s="279"/>
      <c r="E20" s="280"/>
      <c r="F20" s="280"/>
      <c r="G20" s="281"/>
      <c r="H20" s="89"/>
    </row>
    <row r="21" spans="1:8" x14ac:dyDescent="0.25">
      <c r="A21" s="88"/>
      <c r="B21" s="84"/>
      <c r="C21" s="84"/>
      <c r="D21" s="84"/>
      <c r="E21" s="84"/>
      <c r="F21" s="84"/>
      <c r="G21" s="84"/>
      <c r="H21" s="87"/>
    </row>
    <row r="22" spans="1:8" x14ac:dyDescent="0.25">
      <c r="A22" s="88" t="s">
        <v>44</v>
      </c>
      <c r="B22" s="84" t="s">
        <v>45</v>
      </c>
      <c r="C22" s="84"/>
      <c r="D22" s="279"/>
      <c r="E22" s="280"/>
      <c r="F22" s="280"/>
      <c r="G22" s="281"/>
      <c r="H22" s="89"/>
    </row>
    <row r="23" spans="1:8" x14ac:dyDescent="0.25">
      <c r="A23" s="88"/>
      <c r="B23" s="84"/>
      <c r="C23" s="84"/>
      <c r="D23" s="90"/>
      <c r="E23" s="90"/>
      <c r="F23" s="90"/>
      <c r="G23" s="90"/>
      <c r="H23" s="89"/>
    </row>
    <row r="24" spans="1:8" x14ac:dyDescent="0.25">
      <c r="A24" s="88" t="s">
        <v>202</v>
      </c>
      <c r="B24" s="84" t="s">
        <v>46</v>
      </c>
      <c r="C24" s="84"/>
      <c r="D24" s="273" t="s">
        <v>159</v>
      </c>
      <c r="E24" s="274"/>
      <c r="F24" s="274"/>
      <c r="G24" s="275"/>
      <c r="H24" s="89"/>
    </row>
    <row r="25" spans="1:8" ht="15.75" thickBot="1" x14ac:dyDescent="0.3">
      <c r="A25" s="91"/>
      <c r="B25" s="92"/>
      <c r="C25" s="92"/>
      <c r="D25" s="92"/>
      <c r="E25" s="92"/>
      <c r="F25" s="92"/>
      <c r="G25" s="92"/>
      <c r="H25" s="93"/>
    </row>
    <row r="28" spans="1:8" x14ac:dyDescent="0.25">
      <c r="A28" s="94"/>
      <c r="B28" s="95" t="s">
        <v>47</v>
      </c>
    </row>
    <row r="30" spans="1:8" x14ac:dyDescent="0.25">
      <c r="B30" s="96"/>
      <c r="C30" s="96"/>
      <c r="D30" s="96"/>
    </row>
  </sheetData>
  <sheetProtection password="D6D7"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110" zoomScaleNormal="110" workbookViewId="0">
      <selection activeCell="B11" sqref="B11:I11"/>
    </sheetView>
  </sheetViews>
  <sheetFormatPr defaultRowHeight="28.5" customHeight="1" x14ac:dyDescent="0.25"/>
  <cols>
    <col min="1" max="9" width="20.28515625" style="85" customWidth="1"/>
    <col min="10" max="16384" width="9.140625" style="85"/>
  </cols>
  <sheetData>
    <row r="1" spans="1:9" ht="28.5" customHeight="1" x14ac:dyDescent="0.25">
      <c r="A1" s="282" t="s">
        <v>203</v>
      </c>
      <c r="B1" s="283"/>
      <c r="C1" s="283"/>
      <c r="D1" s="283"/>
      <c r="E1" s="283"/>
      <c r="F1" s="283"/>
      <c r="G1" s="283"/>
      <c r="H1" s="283"/>
      <c r="I1" s="284"/>
    </row>
    <row r="2" spans="1:9" ht="15" x14ac:dyDescent="0.25">
      <c r="A2" s="285" t="s">
        <v>57</v>
      </c>
      <c r="B2" s="286"/>
      <c r="C2" s="286"/>
      <c r="D2" s="286"/>
      <c r="E2" s="286"/>
      <c r="F2" s="286"/>
      <c r="G2" s="286"/>
      <c r="H2" s="286"/>
      <c r="I2" s="287"/>
    </row>
    <row r="3" spans="1:9" ht="15" x14ac:dyDescent="0.25">
      <c r="A3" s="288" t="s">
        <v>58</v>
      </c>
      <c r="B3" s="289"/>
      <c r="C3" s="289"/>
      <c r="D3" s="289"/>
      <c r="E3" s="289"/>
      <c r="F3" s="289"/>
      <c r="G3" s="289"/>
      <c r="H3" s="289"/>
      <c r="I3" s="290"/>
    </row>
    <row r="4" spans="1:9" ht="28.5" customHeight="1" x14ac:dyDescent="0.25">
      <c r="A4" s="245" t="s">
        <v>204</v>
      </c>
      <c r="B4" s="315" t="s">
        <v>205</v>
      </c>
      <c r="C4" s="316"/>
      <c r="D4" s="316"/>
      <c r="E4" s="316"/>
      <c r="F4" s="316"/>
      <c r="G4" s="316"/>
      <c r="H4" s="316"/>
      <c r="I4" s="317"/>
    </row>
    <row r="5" spans="1:9" ht="28.5" customHeight="1" x14ac:dyDescent="0.25">
      <c r="A5" s="246" t="s">
        <v>206</v>
      </c>
      <c r="B5" s="315" t="s">
        <v>207</v>
      </c>
      <c r="C5" s="316"/>
      <c r="D5" s="316"/>
      <c r="E5" s="316"/>
      <c r="F5" s="316"/>
      <c r="G5" s="316"/>
      <c r="H5" s="316"/>
      <c r="I5" s="317"/>
    </row>
    <row r="6" spans="1:9" ht="15" x14ac:dyDescent="0.25">
      <c r="A6" s="247" t="s">
        <v>193</v>
      </c>
      <c r="B6" s="309" t="s">
        <v>194</v>
      </c>
      <c r="C6" s="310"/>
      <c r="D6" s="310"/>
      <c r="E6" s="310"/>
      <c r="F6" s="310"/>
      <c r="G6" s="310"/>
      <c r="H6" s="310"/>
      <c r="I6" s="311"/>
    </row>
    <row r="7" spans="1:9" ht="28.5" customHeight="1" x14ac:dyDescent="0.25">
      <c r="A7" s="291" t="s">
        <v>55</v>
      </c>
      <c r="B7" s="297" t="s">
        <v>165</v>
      </c>
      <c r="C7" s="298"/>
      <c r="D7" s="298"/>
      <c r="E7" s="298"/>
      <c r="F7" s="298"/>
      <c r="G7" s="298"/>
      <c r="H7" s="298"/>
      <c r="I7" s="299"/>
    </row>
    <row r="8" spans="1:9" ht="15" x14ac:dyDescent="0.25">
      <c r="A8" s="292"/>
      <c r="B8" s="300" t="s">
        <v>166</v>
      </c>
      <c r="C8" s="301"/>
      <c r="D8" s="301"/>
      <c r="E8" s="301"/>
      <c r="F8" s="301"/>
      <c r="G8" s="301"/>
      <c r="H8" s="301"/>
      <c r="I8" s="302"/>
    </row>
    <row r="9" spans="1:9" ht="15" x14ac:dyDescent="0.25">
      <c r="A9" s="292"/>
      <c r="B9" s="300" t="s">
        <v>167</v>
      </c>
      <c r="C9" s="301"/>
      <c r="D9" s="301"/>
      <c r="E9" s="301"/>
      <c r="F9" s="301"/>
      <c r="G9" s="301"/>
      <c r="H9" s="301"/>
      <c r="I9" s="302"/>
    </row>
    <row r="10" spans="1:9" ht="15" x14ac:dyDescent="0.25">
      <c r="A10" s="292"/>
      <c r="B10" s="300" t="s">
        <v>168</v>
      </c>
      <c r="C10" s="301"/>
      <c r="D10" s="301"/>
      <c r="E10" s="301"/>
      <c r="F10" s="301"/>
      <c r="G10" s="301"/>
      <c r="H10" s="301"/>
      <c r="I10" s="302"/>
    </row>
    <row r="11" spans="1:9" ht="15" customHeight="1" x14ac:dyDescent="0.25">
      <c r="A11" s="292"/>
      <c r="B11" s="303" t="s">
        <v>209</v>
      </c>
      <c r="C11" s="304"/>
      <c r="D11" s="304"/>
      <c r="E11" s="304"/>
      <c r="F11" s="304"/>
      <c r="G11" s="304"/>
      <c r="H11" s="304"/>
      <c r="I11" s="305"/>
    </row>
    <row r="12" spans="1:9" ht="29.25" customHeight="1" x14ac:dyDescent="0.25">
      <c r="A12" s="292"/>
      <c r="B12" s="303" t="s">
        <v>208</v>
      </c>
      <c r="C12" s="304"/>
      <c r="D12" s="304"/>
      <c r="E12" s="304"/>
      <c r="F12" s="304"/>
      <c r="G12" s="304"/>
      <c r="H12" s="304"/>
      <c r="I12" s="305"/>
    </row>
    <row r="13" spans="1:9" ht="15" x14ac:dyDescent="0.25">
      <c r="A13" s="293"/>
      <c r="B13" s="306" t="s">
        <v>62</v>
      </c>
      <c r="C13" s="307"/>
      <c r="D13" s="307"/>
      <c r="E13" s="307"/>
      <c r="F13" s="307"/>
      <c r="G13" s="307"/>
      <c r="H13" s="307"/>
      <c r="I13" s="308"/>
    </row>
    <row r="14" spans="1:9" ht="47.25" customHeight="1" x14ac:dyDescent="0.25">
      <c r="A14" s="318" t="s">
        <v>20</v>
      </c>
      <c r="B14" s="294" t="s">
        <v>171</v>
      </c>
      <c r="C14" s="295"/>
      <c r="D14" s="295"/>
      <c r="E14" s="295"/>
      <c r="F14" s="295"/>
      <c r="G14" s="295"/>
      <c r="H14" s="295"/>
      <c r="I14" s="296"/>
    </row>
    <row r="15" spans="1:9" ht="31.5" customHeight="1" x14ac:dyDescent="0.25">
      <c r="A15" s="319"/>
      <c r="B15" s="321" t="s">
        <v>170</v>
      </c>
      <c r="C15" s="322"/>
      <c r="D15" s="322"/>
      <c r="E15" s="322"/>
      <c r="F15" s="322"/>
      <c r="G15" s="322"/>
      <c r="H15" s="322"/>
      <c r="I15" s="323"/>
    </row>
    <row r="16" spans="1:9" ht="15" x14ac:dyDescent="0.25">
      <c r="A16" s="320"/>
      <c r="B16" s="324" t="s">
        <v>210</v>
      </c>
      <c r="C16" s="325"/>
      <c r="D16" s="325"/>
      <c r="E16" s="325"/>
      <c r="F16" s="325"/>
      <c r="G16" s="325"/>
      <c r="H16" s="325"/>
      <c r="I16" s="326"/>
    </row>
    <row r="17" spans="1:9" ht="59.25" customHeight="1" x14ac:dyDescent="0.25">
      <c r="A17" s="248" t="s">
        <v>21</v>
      </c>
      <c r="B17" s="312" t="s">
        <v>211</v>
      </c>
      <c r="C17" s="313"/>
      <c r="D17" s="313"/>
      <c r="E17" s="313"/>
      <c r="F17" s="313"/>
      <c r="G17" s="313"/>
      <c r="H17" s="313"/>
      <c r="I17" s="314"/>
    </row>
    <row r="18" spans="1:9" ht="15" x14ac:dyDescent="0.25">
      <c r="A18" s="248" t="s">
        <v>212</v>
      </c>
      <c r="B18" s="327" t="s">
        <v>177</v>
      </c>
      <c r="C18" s="328"/>
      <c r="D18" s="328"/>
      <c r="E18" s="328"/>
      <c r="F18" s="328"/>
      <c r="G18" s="328"/>
      <c r="H18" s="328"/>
      <c r="I18" s="329"/>
    </row>
    <row r="19" spans="1:9" ht="15" x14ac:dyDescent="0.25">
      <c r="A19" s="248" t="s">
        <v>213</v>
      </c>
      <c r="B19" s="327" t="s">
        <v>214</v>
      </c>
      <c r="C19" s="328"/>
      <c r="D19" s="328"/>
      <c r="E19" s="328"/>
      <c r="F19" s="328"/>
      <c r="G19" s="328"/>
      <c r="H19" s="328"/>
      <c r="I19" s="329"/>
    </row>
    <row r="20" spans="1:9" ht="42.75" customHeight="1" x14ac:dyDescent="0.25">
      <c r="A20" s="246" t="s">
        <v>215</v>
      </c>
      <c r="B20" s="312" t="s">
        <v>56</v>
      </c>
      <c r="C20" s="313"/>
      <c r="D20" s="313"/>
      <c r="E20" s="313"/>
      <c r="F20" s="313"/>
      <c r="G20" s="313"/>
      <c r="H20" s="313"/>
      <c r="I20" s="314"/>
    </row>
    <row r="21" spans="1:9" ht="18" x14ac:dyDescent="0.25">
      <c r="A21" s="246" t="s">
        <v>196</v>
      </c>
      <c r="B21" s="315" t="s">
        <v>219</v>
      </c>
      <c r="C21" s="328"/>
      <c r="D21" s="328"/>
      <c r="E21" s="328"/>
      <c r="F21" s="328"/>
      <c r="G21" s="328"/>
      <c r="H21" s="328"/>
      <c r="I21" s="329"/>
    </row>
    <row r="22" spans="1:9" ht="15" x14ac:dyDescent="0.25">
      <c r="A22" s="246" t="s">
        <v>216</v>
      </c>
      <c r="B22" s="315" t="s">
        <v>2</v>
      </c>
      <c r="C22" s="328"/>
      <c r="D22" s="328"/>
      <c r="E22" s="328"/>
      <c r="F22" s="328"/>
      <c r="G22" s="328"/>
      <c r="H22" s="328"/>
      <c r="I22" s="329"/>
    </row>
    <row r="23" spans="1:9" ht="15" x14ac:dyDescent="0.25">
      <c r="A23" s="246" t="s">
        <v>217</v>
      </c>
      <c r="B23" s="315" t="s">
        <v>218</v>
      </c>
      <c r="C23" s="328"/>
      <c r="D23" s="328"/>
      <c r="E23" s="328"/>
      <c r="F23" s="328"/>
      <c r="G23" s="328"/>
      <c r="H23" s="328"/>
      <c r="I23" s="329"/>
    </row>
    <row r="24" spans="1:9" ht="15" x14ac:dyDescent="0.25">
      <c r="A24" s="97" t="s">
        <v>24</v>
      </c>
      <c r="B24" s="97"/>
      <c r="C24" s="97"/>
      <c r="D24" s="97"/>
      <c r="E24" s="97"/>
      <c r="F24" s="97"/>
      <c r="G24" s="97"/>
      <c r="H24" s="97"/>
      <c r="I24" s="97"/>
    </row>
  </sheetData>
  <sheetProtection password="D6D7" sheet="1" objects="1" scenarios="1"/>
  <mergeCells count="25">
    <mergeCell ref="B18:I18"/>
    <mergeCell ref="B20:I20"/>
    <mergeCell ref="B22:I22"/>
    <mergeCell ref="B23:I23"/>
    <mergeCell ref="B19:I19"/>
    <mergeCell ref="B21:I21"/>
    <mergeCell ref="B17:I17"/>
    <mergeCell ref="B4:I4"/>
    <mergeCell ref="B5:I5"/>
    <mergeCell ref="A14:A16"/>
    <mergeCell ref="B8:I8"/>
    <mergeCell ref="B15:I15"/>
    <mergeCell ref="B16:I16"/>
    <mergeCell ref="B12:I12"/>
    <mergeCell ref="A1:I1"/>
    <mergeCell ref="A2:I2"/>
    <mergeCell ref="A3:I3"/>
    <mergeCell ref="A7:A13"/>
    <mergeCell ref="B14:I14"/>
    <mergeCell ref="B7:I7"/>
    <mergeCell ref="B9:I9"/>
    <mergeCell ref="B10:I10"/>
    <mergeCell ref="B11:I11"/>
    <mergeCell ref="B13:I13"/>
    <mergeCell ref="B6: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1"/>
  <sheetViews>
    <sheetView zoomScaleNormal="100" workbookViewId="0">
      <selection activeCell="F34" sqref="F34"/>
    </sheetView>
  </sheetViews>
  <sheetFormatPr defaultColWidth="9.140625" defaultRowHeight="15" x14ac:dyDescent="0.25"/>
  <cols>
    <col min="1" max="1" width="9.140625" style="85"/>
    <col min="2" max="2" width="3.28515625" style="85" customWidth="1"/>
    <col min="3" max="3" width="17.85546875" style="85" customWidth="1"/>
    <col min="4" max="4" width="19.7109375" style="85" customWidth="1"/>
    <col min="5" max="5" width="5.140625" style="85" customWidth="1"/>
    <col min="6" max="6" width="18.28515625" style="85" customWidth="1"/>
    <col min="7" max="7" width="19.7109375" style="85" customWidth="1"/>
    <col min="8" max="8" width="19" style="85" customWidth="1"/>
    <col min="9" max="9" width="18.140625" style="85" customWidth="1"/>
    <col min="10" max="10" width="17.140625" style="85" customWidth="1"/>
    <col min="11" max="11" width="18.42578125" style="85" bestFit="1" customWidth="1"/>
    <col min="12" max="12" width="7" style="85" customWidth="1"/>
    <col min="13" max="13" width="13.7109375" style="85" customWidth="1"/>
    <col min="14" max="14" width="3.28515625" style="85" customWidth="1"/>
    <col min="15" max="15" width="4.5703125" style="85" customWidth="1"/>
    <col min="16" max="16" width="14" style="85" customWidth="1"/>
    <col min="17" max="18" width="10.42578125" style="85" customWidth="1"/>
    <col min="19" max="19" width="11.42578125" style="98" hidden="1" customWidth="1"/>
    <col min="20" max="21" width="10" style="85" customWidth="1"/>
    <col min="22" max="22" width="12.28515625" style="85" hidden="1" customWidth="1"/>
    <col min="23" max="24" width="10" style="85" customWidth="1"/>
    <col min="25" max="25" width="13.5703125" style="85" hidden="1" customWidth="1"/>
    <col min="26" max="27" width="10" style="85" customWidth="1"/>
    <col min="28" max="28" width="12.7109375" style="85" hidden="1" customWidth="1"/>
    <col min="29" max="44" width="10" style="85" customWidth="1"/>
    <col min="45" max="45" width="5.140625" style="85" customWidth="1"/>
    <col min="46" max="16384" width="9.140625" style="85"/>
  </cols>
  <sheetData>
    <row r="1" spans="2:45" ht="15.75" thickBot="1" x14ac:dyDescent="0.3"/>
    <row r="2" spans="2:45" ht="29.25" customHeight="1" x14ac:dyDescent="0.25">
      <c r="C2" s="354" t="s">
        <v>17</v>
      </c>
      <c r="D2" s="355"/>
      <c r="E2" s="355"/>
      <c r="F2" s="355"/>
      <c r="G2" s="355"/>
      <c r="H2" s="355"/>
      <c r="I2" s="355"/>
      <c r="J2" s="355"/>
      <c r="K2" s="356"/>
      <c r="L2" s="99"/>
      <c r="M2" s="100"/>
      <c r="N2" s="100"/>
      <c r="O2" s="100"/>
      <c r="P2" s="100"/>
    </row>
    <row r="3" spans="2:45" ht="21.75" thickBot="1" x14ac:dyDescent="0.3">
      <c r="C3" s="357" t="s">
        <v>160</v>
      </c>
      <c r="D3" s="358"/>
      <c r="E3" s="358"/>
      <c r="F3" s="358"/>
      <c r="G3" s="358"/>
      <c r="H3" s="358"/>
      <c r="I3" s="358"/>
      <c r="J3" s="358"/>
      <c r="K3" s="359"/>
      <c r="L3" s="101"/>
      <c r="M3" s="100"/>
      <c r="N3" s="100"/>
      <c r="O3" s="100"/>
      <c r="P3" s="100"/>
    </row>
    <row r="4" spans="2:45" ht="30.75" customHeight="1" thickBot="1" x14ac:dyDescent="0.3">
      <c r="C4" s="101"/>
      <c r="D4" s="101"/>
      <c r="E4" s="101"/>
      <c r="F4" s="101"/>
      <c r="G4" s="101"/>
      <c r="H4" s="101"/>
      <c r="I4" s="101"/>
      <c r="J4" s="101"/>
      <c r="K4" s="101"/>
      <c r="L4" s="101"/>
      <c r="M4" s="100"/>
      <c r="N4" s="100"/>
      <c r="O4" s="100"/>
      <c r="P4" s="100"/>
    </row>
    <row r="5" spans="2:45" ht="21" x14ac:dyDescent="0.25">
      <c r="B5" s="102"/>
      <c r="C5" s="103"/>
      <c r="D5" s="103"/>
      <c r="E5" s="103"/>
      <c r="F5" s="103"/>
      <c r="G5" s="103"/>
      <c r="H5" s="103"/>
      <c r="I5" s="103"/>
      <c r="J5" s="103"/>
      <c r="K5" s="103"/>
      <c r="L5" s="104"/>
      <c r="M5" s="100"/>
      <c r="N5" s="100"/>
      <c r="O5" s="100"/>
      <c r="P5" s="100"/>
    </row>
    <row r="6" spans="2:45" x14ac:dyDescent="0.25">
      <c r="B6" s="86"/>
      <c r="C6" s="360" t="s">
        <v>50</v>
      </c>
      <c r="D6" s="360"/>
      <c r="E6" s="360"/>
      <c r="F6" s="360"/>
      <c r="G6" s="360"/>
      <c r="H6" s="361">
        <f>Info!D4</f>
        <v>0</v>
      </c>
      <c r="I6" s="361"/>
      <c r="J6" s="361"/>
      <c r="K6" s="361"/>
      <c r="L6" s="105"/>
    </row>
    <row r="7" spans="2:45" x14ac:dyDescent="0.25">
      <c r="B7" s="86"/>
      <c r="C7" s="360" t="s">
        <v>51</v>
      </c>
      <c r="D7" s="360"/>
      <c r="E7" s="360"/>
      <c r="F7" s="360"/>
      <c r="G7" s="360"/>
      <c r="H7" s="362" t="s">
        <v>161</v>
      </c>
      <c r="I7" s="362"/>
      <c r="J7" s="362"/>
      <c r="K7" s="362"/>
      <c r="L7" s="106"/>
    </row>
    <row r="8" spans="2:45" ht="16.5" thickBot="1" x14ac:dyDescent="0.3">
      <c r="B8" s="86"/>
      <c r="C8" s="84"/>
      <c r="D8" s="84"/>
      <c r="E8" s="84"/>
      <c r="F8" s="84"/>
      <c r="G8" s="84"/>
      <c r="H8" s="84"/>
      <c r="I8" s="84"/>
      <c r="J8" s="84"/>
      <c r="K8" s="84"/>
      <c r="L8" s="87"/>
      <c r="N8" s="107"/>
    </row>
    <row r="9" spans="2:45" ht="18" x14ac:dyDescent="0.35">
      <c r="B9" s="86"/>
      <c r="C9" s="84"/>
      <c r="D9" s="108" t="s">
        <v>220</v>
      </c>
      <c r="E9" s="109"/>
      <c r="G9" s="110" t="s">
        <v>14</v>
      </c>
      <c r="H9" s="84"/>
      <c r="I9" s="110" t="s">
        <v>192</v>
      </c>
      <c r="J9" s="84"/>
      <c r="K9" s="84"/>
      <c r="L9" s="87"/>
      <c r="N9" s="102"/>
      <c r="O9" s="111"/>
      <c r="P9" s="111"/>
      <c r="Q9" s="111"/>
      <c r="R9" s="111"/>
      <c r="S9" s="112"/>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3"/>
    </row>
    <row r="10" spans="2:45" x14ac:dyDescent="0.25">
      <c r="B10" s="86"/>
      <c r="C10" s="84"/>
      <c r="D10" s="114" t="s">
        <v>0</v>
      </c>
      <c r="E10" s="109"/>
      <c r="G10" s="114" t="s">
        <v>1</v>
      </c>
      <c r="H10" s="84"/>
      <c r="I10" s="114" t="s">
        <v>1</v>
      </c>
      <c r="J10" s="84"/>
      <c r="K10" s="84"/>
      <c r="L10" s="87"/>
      <c r="N10" s="86"/>
      <c r="O10" s="115"/>
      <c r="P10" s="115"/>
      <c r="Q10" s="352" t="s">
        <v>169</v>
      </c>
      <c r="R10" s="352"/>
      <c r="S10" s="352"/>
      <c r="T10" s="352"/>
      <c r="U10" s="352"/>
      <c r="V10" s="352"/>
      <c r="W10" s="352"/>
      <c r="X10" s="352"/>
      <c r="Y10" s="352"/>
      <c r="Z10" s="352"/>
      <c r="AA10" s="352"/>
      <c r="AB10" s="352"/>
      <c r="AC10" s="352"/>
      <c r="AD10" s="352"/>
      <c r="AE10" s="352"/>
      <c r="AF10" s="352"/>
      <c r="AG10" s="353"/>
      <c r="AH10" s="353"/>
      <c r="AI10" s="353"/>
      <c r="AJ10" s="353"/>
      <c r="AK10" s="353"/>
      <c r="AL10" s="353"/>
      <c r="AM10" s="353"/>
      <c r="AN10" s="353"/>
      <c r="AO10" s="353"/>
      <c r="AP10" s="353"/>
      <c r="AQ10" s="353"/>
      <c r="AR10" s="353"/>
      <c r="AS10" s="87"/>
    </row>
    <row r="11" spans="2:45" x14ac:dyDescent="0.25">
      <c r="B11" s="86"/>
      <c r="C11" s="84"/>
      <c r="D11" s="15"/>
      <c r="E11" s="84"/>
      <c r="G11" s="15"/>
      <c r="H11" s="84"/>
      <c r="I11" s="15"/>
      <c r="J11" s="84"/>
      <c r="K11" s="84"/>
      <c r="L11" s="87"/>
      <c r="N11" s="86"/>
      <c r="O11" s="333" t="s">
        <v>115</v>
      </c>
      <c r="P11" s="334"/>
      <c r="Q11" s="340" t="s">
        <v>83</v>
      </c>
      <c r="R11" s="340"/>
      <c r="S11" s="340"/>
      <c r="T11" s="340"/>
      <c r="U11" s="340"/>
      <c r="V11" s="340"/>
      <c r="W11" s="340"/>
      <c r="X11" s="340"/>
      <c r="Y11" s="340"/>
      <c r="Z11" s="340"/>
      <c r="AA11" s="340"/>
      <c r="AB11" s="340"/>
      <c r="AC11" s="340"/>
      <c r="AD11" s="340"/>
      <c r="AE11" s="340"/>
      <c r="AF11" s="340"/>
      <c r="AG11" s="350"/>
      <c r="AH11" s="350"/>
      <c r="AI11" s="350"/>
      <c r="AJ11" s="350"/>
      <c r="AK11" s="350"/>
      <c r="AL11" s="350"/>
      <c r="AM11" s="350"/>
      <c r="AN11" s="350"/>
      <c r="AO11" s="350"/>
      <c r="AP11" s="350"/>
      <c r="AQ11" s="350"/>
      <c r="AR11" s="350"/>
      <c r="AS11" s="87"/>
    </row>
    <row r="12" spans="2:45" ht="15" customHeight="1" x14ac:dyDescent="0.25">
      <c r="B12" s="86"/>
      <c r="C12" s="84"/>
      <c r="D12" s="116"/>
      <c r="E12" s="84"/>
      <c r="F12" s="116"/>
      <c r="G12" s="84"/>
      <c r="H12" s="117"/>
      <c r="I12" s="84"/>
      <c r="J12" s="84"/>
      <c r="K12" s="84"/>
      <c r="L12" s="87"/>
      <c r="N12" s="86"/>
      <c r="O12" s="335"/>
      <c r="P12" s="336"/>
      <c r="Q12" s="341">
        <v>41913</v>
      </c>
      <c r="R12" s="342"/>
      <c r="S12" s="343"/>
      <c r="T12" s="339">
        <v>41944</v>
      </c>
      <c r="U12" s="339"/>
      <c r="V12" s="340"/>
      <c r="W12" s="339">
        <v>41974</v>
      </c>
      <c r="X12" s="339"/>
      <c r="Y12" s="340"/>
      <c r="Z12" s="339">
        <v>42005</v>
      </c>
      <c r="AA12" s="339"/>
      <c r="AB12" s="340"/>
      <c r="AC12" s="339">
        <v>42036</v>
      </c>
      <c r="AD12" s="339"/>
      <c r="AE12" s="339">
        <v>42064</v>
      </c>
      <c r="AF12" s="339"/>
      <c r="AG12" s="339">
        <v>42095</v>
      </c>
      <c r="AH12" s="339"/>
      <c r="AI12" s="339">
        <v>42125</v>
      </c>
      <c r="AJ12" s="339"/>
      <c r="AK12" s="339">
        <v>42156</v>
      </c>
      <c r="AL12" s="339"/>
      <c r="AM12" s="339">
        <v>42186</v>
      </c>
      <c r="AN12" s="339"/>
      <c r="AO12" s="339">
        <v>42217</v>
      </c>
      <c r="AP12" s="339"/>
      <c r="AQ12" s="339">
        <v>42248</v>
      </c>
      <c r="AR12" s="339"/>
      <c r="AS12" s="87"/>
    </row>
    <row r="13" spans="2:45" ht="32.25" customHeight="1" thickBot="1" x14ac:dyDescent="0.3">
      <c r="B13" s="86"/>
      <c r="C13" s="118"/>
      <c r="D13" s="84"/>
      <c r="E13" s="84"/>
      <c r="F13" s="84"/>
      <c r="G13" s="84"/>
      <c r="H13" s="84"/>
      <c r="I13" s="84"/>
      <c r="J13" s="84"/>
      <c r="K13" s="84"/>
      <c r="L13" s="87"/>
      <c r="N13" s="86"/>
      <c r="O13" s="337"/>
      <c r="P13" s="338"/>
      <c r="Q13" s="119" t="s">
        <v>173</v>
      </c>
      <c r="R13" s="119" t="s">
        <v>174</v>
      </c>
      <c r="S13" s="120" t="s">
        <v>114</v>
      </c>
      <c r="T13" s="119" t="s">
        <v>173</v>
      </c>
      <c r="U13" s="119" t="s">
        <v>174</v>
      </c>
      <c r="V13" s="120" t="s">
        <v>114</v>
      </c>
      <c r="W13" s="119" t="s">
        <v>173</v>
      </c>
      <c r="X13" s="119" t="s">
        <v>174</v>
      </c>
      <c r="Y13" s="120" t="s">
        <v>114</v>
      </c>
      <c r="Z13" s="119" t="s">
        <v>173</v>
      </c>
      <c r="AA13" s="119" t="s">
        <v>174</v>
      </c>
      <c r="AB13" s="120" t="s">
        <v>114</v>
      </c>
      <c r="AC13" s="119" t="s">
        <v>173</v>
      </c>
      <c r="AD13" s="119" t="s">
        <v>174</v>
      </c>
      <c r="AE13" s="119" t="s">
        <v>173</v>
      </c>
      <c r="AF13" s="119" t="s">
        <v>174</v>
      </c>
      <c r="AG13" s="119" t="s">
        <v>173</v>
      </c>
      <c r="AH13" s="119" t="s">
        <v>174</v>
      </c>
      <c r="AI13" s="119" t="s">
        <v>173</v>
      </c>
      <c r="AJ13" s="119" t="s">
        <v>174</v>
      </c>
      <c r="AK13" s="119" t="s">
        <v>173</v>
      </c>
      <c r="AL13" s="119" t="s">
        <v>174</v>
      </c>
      <c r="AM13" s="119" t="s">
        <v>173</v>
      </c>
      <c r="AN13" s="119" t="s">
        <v>174</v>
      </c>
      <c r="AO13" s="119" t="s">
        <v>173</v>
      </c>
      <c r="AP13" s="119" t="s">
        <v>174</v>
      </c>
      <c r="AQ13" s="119" t="s">
        <v>173</v>
      </c>
      <c r="AR13" s="119" t="s">
        <v>174</v>
      </c>
      <c r="AS13" s="87"/>
    </row>
    <row r="14" spans="2:45" ht="35.25" customHeight="1" x14ac:dyDescent="0.25">
      <c r="B14" s="86"/>
      <c r="C14" s="367" t="s">
        <v>3</v>
      </c>
      <c r="D14" s="368"/>
      <c r="E14" s="368"/>
      <c r="F14" s="121" t="s">
        <v>18</v>
      </c>
      <c r="G14" s="121" t="s">
        <v>20</v>
      </c>
      <c r="H14" s="121" t="s">
        <v>21</v>
      </c>
      <c r="I14" s="121" t="s">
        <v>19</v>
      </c>
      <c r="J14" s="122" t="s">
        <v>12</v>
      </c>
      <c r="K14" s="123" t="s">
        <v>13</v>
      </c>
      <c r="L14" s="124"/>
      <c r="N14" s="86"/>
      <c r="O14" s="346" t="s">
        <v>84</v>
      </c>
      <c r="P14" s="125">
        <v>41944</v>
      </c>
      <c r="Q14" s="347"/>
      <c r="R14" s="347"/>
      <c r="S14" s="126"/>
      <c r="T14" s="127"/>
      <c r="U14" s="127"/>
      <c r="V14" s="126"/>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87"/>
    </row>
    <row r="15" spans="2:45" ht="15" customHeight="1" x14ac:dyDescent="0.25">
      <c r="B15" s="86"/>
      <c r="C15" s="369"/>
      <c r="D15" s="370"/>
      <c r="E15" s="370"/>
      <c r="F15" s="128" t="s">
        <v>1</v>
      </c>
      <c r="G15" s="128" t="s">
        <v>1</v>
      </c>
      <c r="H15" s="128" t="s">
        <v>1</v>
      </c>
      <c r="I15" s="128" t="s">
        <v>1</v>
      </c>
      <c r="J15" s="128" t="s">
        <v>1</v>
      </c>
      <c r="K15" s="129" t="s">
        <v>1</v>
      </c>
      <c r="L15" s="130"/>
      <c r="N15" s="86"/>
      <c r="O15" s="346"/>
      <c r="P15" s="125">
        <f>P14+31</f>
        <v>41975</v>
      </c>
      <c r="Q15" s="348"/>
      <c r="R15" s="348"/>
      <c r="S15" s="126"/>
      <c r="T15" s="347"/>
      <c r="U15" s="347"/>
      <c r="V15" s="131"/>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87"/>
    </row>
    <row r="16" spans="2:45" x14ac:dyDescent="0.25">
      <c r="B16" s="86"/>
      <c r="C16" s="363" t="s">
        <v>4</v>
      </c>
      <c r="D16" s="364"/>
      <c r="E16" s="364"/>
      <c r="F16" s="16"/>
      <c r="G16" s="16"/>
      <c r="H16" s="16"/>
      <c r="I16" s="132">
        <f>F16-G16-H16</f>
        <v>0</v>
      </c>
      <c r="J16" s="16"/>
      <c r="K16" s="45"/>
      <c r="L16" s="133"/>
      <c r="N16" s="86"/>
      <c r="O16" s="346"/>
      <c r="P16" s="125">
        <f t="shared" ref="P16:P25" si="0">P15+31</f>
        <v>42006</v>
      </c>
      <c r="Q16" s="348"/>
      <c r="R16" s="348"/>
      <c r="S16" s="126"/>
      <c r="T16" s="348"/>
      <c r="U16" s="348"/>
      <c r="V16" s="131"/>
      <c r="W16" s="347"/>
      <c r="X16" s="347"/>
      <c r="Y16" s="134"/>
      <c r="Z16" s="127"/>
      <c r="AA16" s="127"/>
      <c r="AB16" s="127"/>
      <c r="AC16" s="127"/>
      <c r="AD16" s="127"/>
      <c r="AE16" s="127"/>
      <c r="AF16" s="127"/>
      <c r="AG16" s="127"/>
      <c r="AH16" s="127"/>
      <c r="AI16" s="127"/>
      <c r="AJ16" s="127"/>
      <c r="AK16" s="127"/>
      <c r="AL16" s="127"/>
      <c r="AM16" s="127"/>
      <c r="AN16" s="127"/>
      <c r="AO16" s="127"/>
      <c r="AP16" s="127"/>
      <c r="AQ16" s="127"/>
      <c r="AR16" s="127"/>
      <c r="AS16" s="87"/>
    </row>
    <row r="17" spans="2:45" x14ac:dyDescent="0.25">
      <c r="B17" s="86"/>
      <c r="C17" s="363" t="s">
        <v>5</v>
      </c>
      <c r="D17" s="364"/>
      <c r="E17" s="364"/>
      <c r="F17" s="16"/>
      <c r="G17" s="16"/>
      <c r="H17" s="16"/>
      <c r="I17" s="132">
        <f t="shared" ref="I17:I22" si="1">F17-G17-H17</f>
        <v>0</v>
      </c>
      <c r="J17" s="16"/>
      <c r="K17" s="45"/>
      <c r="L17" s="133"/>
      <c r="N17" s="86"/>
      <c r="O17" s="346"/>
      <c r="P17" s="125">
        <f t="shared" si="0"/>
        <v>42037</v>
      </c>
      <c r="Q17" s="348"/>
      <c r="R17" s="348"/>
      <c r="S17" s="126"/>
      <c r="T17" s="348"/>
      <c r="U17" s="348"/>
      <c r="V17" s="131"/>
      <c r="W17" s="348"/>
      <c r="X17" s="348"/>
      <c r="Y17" s="134"/>
      <c r="Z17" s="347"/>
      <c r="AA17" s="347"/>
      <c r="AB17" s="134"/>
      <c r="AC17" s="127"/>
      <c r="AD17" s="127"/>
      <c r="AE17" s="127"/>
      <c r="AF17" s="127"/>
      <c r="AG17" s="127"/>
      <c r="AH17" s="127"/>
      <c r="AI17" s="127"/>
      <c r="AJ17" s="127"/>
      <c r="AK17" s="127"/>
      <c r="AL17" s="127"/>
      <c r="AM17" s="127"/>
      <c r="AN17" s="127"/>
      <c r="AO17" s="127"/>
      <c r="AP17" s="127"/>
      <c r="AQ17" s="127"/>
      <c r="AR17" s="127"/>
      <c r="AS17" s="87"/>
    </row>
    <row r="18" spans="2:45" ht="15" customHeight="1" x14ac:dyDescent="0.25">
      <c r="B18" s="86"/>
      <c r="C18" s="363" t="s">
        <v>10</v>
      </c>
      <c r="D18" s="364"/>
      <c r="E18" s="364"/>
      <c r="F18" s="16"/>
      <c r="G18" s="16"/>
      <c r="H18" s="16"/>
      <c r="I18" s="132">
        <f>F18-G18-H18</f>
        <v>0</v>
      </c>
      <c r="J18" s="16"/>
      <c r="K18" s="45"/>
      <c r="L18" s="133"/>
      <c r="N18" s="86"/>
      <c r="O18" s="346"/>
      <c r="P18" s="125">
        <f t="shared" si="0"/>
        <v>42068</v>
      </c>
      <c r="Q18" s="348"/>
      <c r="R18" s="348"/>
      <c r="S18" s="126"/>
      <c r="T18" s="348"/>
      <c r="U18" s="348"/>
      <c r="V18" s="131"/>
      <c r="W18" s="348"/>
      <c r="X18" s="348"/>
      <c r="Y18" s="134"/>
      <c r="Z18" s="348"/>
      <c r="AA18" s="348"/>
      <c r="AB18" s="134"/>
      <c r="AC18" s="347"/>
      <c r="AD18" s="347"/>
      <c r="AE18" s="127"/>
      <c r="AF18" s="127"/>
      <c r="AG18" s="127"/>
      <c r="AH18" s="127"/>
      <c r="AI18" s="127"/>
      <c r="AJ18" s="127"/>
      <c r="AK18" s="127"/>
      <c r="AL18" s="127"/>
      <c r="AM18" s="127"/>
      <c r="AN18" s="127"/>
      <c r="AO18" s="127"/>
      <c r="AP18" s="127"/>
      <c r="AQ18" s="127"/>
      <c r="AR18" s="127"/>
      <c r="AS18" s="87"/>
    </row>
    <row r="19" spans="2:45" x14ac:dyDescent="0.25">
      <c r="B19" s="86"/>
      <c r="C19" s="363" t="s">
        <v>9</v>
      </c>
      <c r="D19" s="364"/>
      <c r="E19" s="364"/>
      <c r="F19" s="16"/>
      <c r="G19" s="16"/>
      <c r="H19" s="16"/>
      <c r="I19" s="132">
        <f t="shared" si="1"/>
        <v>0</v>
      </c>
      <c r="J19" s="16"/>
      <c r="K19" s="45"/>
      <c r="L19" s="133"/>
      <c r="N19" s="86"/>
      <c r="O19" s="346"/>
      <c r="P19" s="125">
        <f t="shared" si="0"/>
        <v>42099</v>
      </c>
      <c r="Q19" s="348"/>
      <c r="R19" s="348"/>
      <c r="S19" s="126"/>
      <c r="T19" s="348"/>
      <c r="U19" s="348"/>
      <c r="V19" s="131"/>
      <c r="W19" s="348"/>
      <c r="X19" s="348"/>
      <c r="Y19" s="134"/>
      <c r="Z19" s="348"/>
      <c r="AA19" s="348"/>
      <c r="AB19" s="134"/>
      <c r="AC19" s="348"/>
      <c r="AD19" s="348"/>
      <c r="AE19" s="347"/>
      <c r="AF19" s="347"/>
      <c r="AG19" s="127"/>
      <c r="AH19" s="127"/>
      <c r="AI19" s="127"/>
      <c r="AJ19" s="127"/>
      <c r="AK19" s="127"/>
      <c r="AL19" s="127"/>
      <c r="AM19" s="127"/>
      <c r="AN19" s="127"/>
      <c r="AO19" s="127"/>
      <c r="AP19" s="127"/>
      <c r="AQ19" s="127"/>
      <c r="AR19" s="127"/>
      <c r="AS19" s="87"/>
    </row>
    <row r="20" spans="2:45" x14ac:dyDescent="0.25">
      <c r="B20" s="86"/>
      <c r="C20" s="363" t="s">
        <v>8</v>
      </c>
      <c r="D20" s="364"/>
      <c r="E20" s="364"/>
      <c r="F20" s="16"/>
      <c r="G20" s="16"/>
      <c r="H20" s="16"/>
      <c r="I20" s="132">
        <f t="shared" si="1"/>
        <v>0</v>
      </c>
      <c r="J20" s="16"/>
      <c r="K20" s="45"/>
      <c r="L20" s="133"/>
      <c r="N20" s="86"/>
      <c r="O20" s="346"/>
      <c r="P20" s="125">
        <f t="shared" si="0"/>
        <v>42130</v>
      </c>
      <c r="Q20" s="348"/>
      <c r="R20" s="348"/>
      <c r="S20" s="126"/>
      <c r="T20" s="348"/>
      <c r="U20" s="348"/>
      <c r="V20" s="131"/>
      <c r="W20" s="348"/>
      <c r="X20" s="348"/>
      <c r="Y20" s="134"/>
      <c r="Z20" s="348"/>
      <c r="AA20" s="348"/>
      <c r="AB20" s="134"/>
      <c r="AC20" s="348"/>
      <c r="AD20" s="348"/>
      <c r="AE20" s="348"/>
      <c r="AF20" s="348"/>
      <c r="AG20" s="331"/>
      <c r="AH20" s="331"/>
      <c r="AI20" s="127"/>
      <c r="AJ20" s="127"/>
      <c r="AK20" s="127"/>
      <c r="AL20" s="127"/>
      <c r="AM20" s="127"/>
      <c r="AN20" s="127"/>
      <c r="AO20" s="127"/>
      <c r="AP20" s="127"/>
      <c r="AQ20" s="127"/>
      <c r="AR20" s="127"/>
      <c r="AS20" s="87"/>
    </row>
    <row r="21" spans="2:45" x14ac:dyDescent="0.25">
      <c r="B21" s="86"/>
      <c r="C21" s="363" t="s">
        <v>162</v>
      </c>
      <c r="D21" s="364"/>
      <c r="E21" s="364"/>
      <c r="F21" s="16"/>
      <c r="G21" s="16"/>
      <c r="H21" s="16"/>
      <c r="I21" s="132">
        <f t="shared" si="1"/>
        <v>0</v>
      </c>
      <c r="J21" s="16"/>
      <c r="K21" s="45"/>
      <c r="L21" s="133"/>
      <c r="N21" s="86"/>
      <c r="O21" s="346"/>
      <c r="P21" s="125">
        <f t="shared" si="0"/>
        <v>42161</v>
      </c>
      <c r="Q21" s="349"/>
      <c r="R21" s="349"/>
      <c r="S21" s="126"/>
      <c r="T21" s="348"/>
      <c r="U21" s="348"/>
      <c r="V21" s="131"/>
      <c r="W21" s="348"/>
      <c r="X21" s="348"/>
      <c r="Y21" s="134"/>
      <c r="Z21" s="348"/>
      <c r="AA21" s="348"/>
      <c r="AB21" s="134"/>
      <c r="AC21" s="348"/>
      <c r="AD21" s="348"/>
      <c r="AE21" s="348"/>
      <c r="AF21" s="348"/>
      <c r="AG21" s="351"/>
      <c r="AH21" s="351"/>
      <c r="AI21" s="331"/>
      <c r="AJ21" s="331"/>
      <c r="AK21" s="127"/>
      <c r="AL21" s="127"/>
      <c r="AM21" s="127"/>
      <c r="AN21" s="127"/>
      <c r="AO21" s="127"/>
      <c r="AP21" s="127"/>
      <c r="AQ21" s="127"/>
      <c r="AR21" s="127"/>
      <c r="AS21" s="87"/>
    </row>
    <row r="22" spans="2:45" x14ac:dyDescent="0.25">
      <c r="B22" s="86"/>
      <c r="C22" s="363" t="s">
        <v>163</v>
      </c>
      <c r="D22" s="364"/>
      <c r="E22" s="364"/>
      <c r="F22" s="16"/>
      <c r="G22" s="16"/>
      <c r="H22" s="16"/>
      <c r="I22" s="132">
        <f t="shared" si="1"/>
        <v>0</v>
      </c>
      <c r="J22" s="16"/>
      <c r="K22" s="45"/>
      <c r="L22" s="133"/>
      <c r="N22" s="86"/>
      <c r="O22" s="346"/>
      <c r="P22" s="125">
        <f t="shared" si="0"/>
        <v>42192</v>
      </c>
      <c r="Q22" s="69"/>
      <c r="R22" s="69"/>
      <c r="S22" s="135">
        <f>(Q22-R22)*0.1</f>
        <v>0</v>
      </c>
      <c r="T22" s="349"/>
      <c r="U22" s="349"/>
      <c r="V22" s="131"/>
      <c r="W22" s="348"/>
      <c r="X22" s="348"/>
      <c r="Y22" s="134"/>
      <c r="Z22" s="348"/>
      <c r="AA22" s="348"/>
      <c r="AB22" s="134"/>
      <c r="AC22" s="348"/>
      <c r="AD22" s="348"/>
      <c r="AE22" s="348"/>
      <c r="AF22" s="348"/>
      <c r="AG22" s="351"/>
      <c r="AH22" s="351"/>
      <c r="AI22" s="351"/>
      <c r="AJ22" s="351"/>
      <c r="AK22" s="331"/>
      <c r="AL22" s="331"/>
      <c r="AM22" s="127"/>
      <c r="AN22" s="127"/>
      <c r="AO22" s="127"/>
      <c r="AP22" s="127"/>
      <c r="AQ22" s="127"/>
      <c r="AR22" s="127"/>
      <c r="AS22" s="87"/>
    </row>
    <row r="23" spans="2:45" x14ac:dyDescent="0.25">
      <c r="B23" s="86"/>
      <c r="C23" s="363" t="s">
        <v>164</v>
      </c>
      <c r="D23" s="364"/>
      <c r="E23" s="364"/>
      <c r="F23" s="16"/>
      <c r="G23" s="16"/>
      <c r="H23" s="16"/>
      <c r="I23" s="132">
        <f t="shared" ref="I23" si="2">F23-G23-H23</f>
        <v>0</v>
      </c>
      <c r="J23" s="16"/>
      <c r="K23" s="45"/>
      <c r="L23" s="133"/>
      <c r="N23" s="86"/>
      <c r="O23" s="346"/>
      <c r="P23" s="125">
        <f t="shared" si="0"/>
        <v>42223</v>
      </c>
      <c r="Q23" s="69"/>
      <c r="R23" s="69"/>
      <c r="S23" s="135">
        <f>(Q23-R23)*0.2</f>
        <v>0</v>
      </c>
      <c r="T23" s="70"/>
      <c r="U23" s="70"/>
      <c r="V23" s="135">
        <f>(T23-U23)*0.1</f>
        <v>0</v>
      </c>
      <c r="W23" s="349"/>
      <c r="X23" s="349"/>
      <c r="Y23" s="134"/>
      <c r="Z23" s="348"/>
      <c r="AA23" s="348"/>
      <c r="AB23" s="134"/>
      <c r="AC23" s="348"/>
      <c r="AD23" s="348"/>
      <c r="AE23" s="348"/>
      <c r="AF23" s="348"/>
      <c r="AG23" s="351"/>
      <c r="AH23" s="351"/>
      <c r="AI23" s="351"/>
      <c r="AJ23" s="351"/>
      <c r="AK23" s="351"/>
      <c r="AL23" s="351"/>
      <c r="AM23" s="331"/>
      <c r="AN23" s="331"/>
      <c r="AO23" s="127"/>
      <c r="AP23" s="127"/>
      <c r="AQ23" s="127"/>
      <c r="AR23" s="127"/>
      <c r="AS23" s="87"/>
    </row>
    <row r="24" spans="2:45" ht="15.75" thickBot="1" x14ac:dyDescent="0.3">
      <c r="B24" s="86"/>
      <c r="C24" s="365" t="s">
        <v>86</v>
      </c>
      <c r="D24" s="366"/>
      <c r="E24" s="366"/>
      <c r="F24" s="136">
        <f t="shared" ref="F24:K24" si="3">SUM(F16:F23)</f>
        <v>0</v>
      </c>
      <c r="G24" s="136">
        <f t="shared" si="3"/>
        <v>0</v>
      </c>
      <c r="H24" s="136">
        <f t="shared" si="3"/>
        <v>0</v>
      </c>
      <c r="I24" s="136">
        <f t="shared" si="3"/>
        <v>0</v>
      </c>
      <c r="J24" s="136">
        <f t="shared" si="3"/>
        <v>0</v>
      </c>
      <c r="K24" s="136">
        <f t="shared" si="3"/>
        <v>0</v>
      </c>
      <c r="L24" s="137"/>
      <c r="N24" s="86"/>
      <c r="O24" s="346"/>
      <c r="P24" s="125">
        <f t="shared" si="0"/>
        <v>42254</v>
      </c>
      <c r="Q24" s="69"/>
      <c r="R24" s="69"/>
      <c r="S24" s="135">
        <f>(Q24-R24)*0.3</f>
        <v>0</v>
      </c>
      <c r="T24" s="70"/>
      <c r="U24" s="70"/>
      <c r="V24" s="135">
        <f>(T24-U24)*0.2</f>
        <v>0</v>
      </c>
      <c r="W24" s="70"/>
      <c r="X24" s="70"/>
      <c r="Y24" s="135">
        <f>(W24-X24)*0.1</f>
        <v>0</v>
      </c>
      <c r="Z24" s="349"/>
      <c r="AA24" s="349"/>
      <c r="AB24" s="134"/>
      <c r="AC24" s="348"/>
      <c r="AD24" s="348"/>
      <c r="AE24" s="348"/>
      <c r="AF24" s="348"/>
      <c r="AG24" s="351"/>
      <c r="AH24" s="351"/>
      <c r="AI24" s="351"/>
      <c r="AJ24" s="351"/>
      <c r="AK24" s="351"/>
      <c r="AL24" s="351"/>
      <c r="AM24" s="351"/>
      <c r="AN24" s="351"/>
      <c r="AO24" s="331"/>
      <c r="AP24" s="331"/>
      <c r="AQ24" s="127"/>
      <c r="AR24" s="127"/>
      <c r="AS24" s="87"/>
    </row>
    <row r="25" spans="2:45" x14ac:dyDescent="0.25">
      <c r="B25" s="86"/>
      <c r="C25" s="138"/>
      <c r="D25" s="138"/>
      <c r="E25" s="138"/>
      <c r="F25" s="139"/>
      <c r="G25" s="139"/>
      <c r="H25" s="139"/>
      <c r="I25" s="139"/>
      <c r="J25" s="84"/>
      <c r="K25" s="84"/>
      <c r="L25" s="87"/>
      <c r="N25" s="86"/>
      <c r="O25" s="346"/>
      <c r="P25" s="125">
        <f t="shared" si="0"/>
        <v>42285</v>
      </c>
      <c r="Q25" s="69"/>
      <c r="R25" s="69"/>
      <c r="S25" s="135">
        <f>(Q25-R25)*0.4</f>
        <v>0</v>
      </c>
      <c r="T25" s="70"/>
      <c r="U25" s="70"/>
      <c r="V25" s="135">
        <f>(T25-U25)*0.3</f>
        <v>0</v>
      </c>
      <c r="W25" s="70"/>
      <c r="X25" s="70"/>
      <c r="Y25" s="135">
        <f>(W25-X25)*0.2</f>
        <v>0</v>
      </c>
      <c r="Z25" s="70"/>
      <c r="AA25" s="70"/>
      <c r="AB25" s="135">
        <f>(Z25-AA25)*0.1</f>
        <v>0</v>
      </c>
      <c r="AC25" s="349"/>
      <c r="AD25" s="349"/>
      <c r="AE25" s="349"/>
      <c r="AF25" s="349"/>
      <c r="AG25" s="332"/>
      <c r="AH25" s="332"/>
      <c r="AI25" s="332"/>
      <c r="AJ25" s="332"/>
      <c r="AK25" s="332"/>
      <c r="AL25" s="332"/>
      <c r="AM25" s="332"/>
      <c r="AN25" s="332"/>
      <c r="AO25" s="332"/>
      <c r="AP25" s="332"/>
      <c r="AQ25" s="170"/>
      <c r="AR25" s="170"/>
      <c r="AS25" s="87"/>
    </row>
    <row r="26" spans="2:45" ht="18" x14ac:dyDescent="0.35">
      <c r="B26" s="86"/>
      <c r="C26" s="138"/>
      <c r="D26" s="138"/>
      <c r="E26" s="138"/>
      <c r="F26" s="139"/>
      <c r="G26" s="139"/>
      <c r="H26" s="139"/>
      <c r="I26" s="140" t="s">
        <v>153</v>
      </c>
      <c r="J26" s="141" t="s">
        <v>186</v>
      </c>
      <c r="K26" s="142" t="s">
        <v>59</v>
      </c>
      <c r="L26" s="143"/>
      <c r="N26" s="86"/>
      <c r="O26" s="144"/>
      <c r="P26" s="145" t="s">
        <v>86</v>
      </c>
      <c r="Q26" s="146">
        <f>SUM(Q14:Q25)</f>
        <v>0</v>
      </c>
      <c r="R26" s="146">
        <f t="shared" ref="R26:AR26" si="4">SUM(R14:R25)</f>
        <v>0</v>
      </c>
      <c r="S26" s="146">
        <f t="shared" si="4"/>
        <v>0</v>
      </c>
      <c r="T26" s="146">
        <f t="shared" si="4"/>
        <v>0</v>
      </c>
      <c r="U26" s="146">
        <f t="shared" si="4"/>
        <v>0</v>
      </c>
      <c r="V26" s="146">
        <f t="shared" si="4"/>
        <v>0</v>
      </c>
      <c r="W26" s="146">
        <f t="shared" si="4"/>
        <v>0</v>
      </c>
      <c r="X26" s="146">
        <f t="shared" si="4"/>
        <v>0</v>
      </c>
      <c r="Y26" s="146">
        <f t="shared" si="4"/>
        <v>0</v>
      </c>
      <c r="Z26" s="146">
        <f t="shared" si="4"/>
        <v>0</v>
      </c>
      <c r="AA26" s="146">
        <f t="shared" si="4"/>
        <v>0</v>
      </c>
      <c r="AB26" s="146">
        <f t="shared" si="4"/>
        <v>0</v>
      </c>
      <c r="AC26" s="146">
        <f t="shared" si="4"/>
        <v>0</v>
      </c>
      <c r="AD26" s="146">
        <f t="shared" si="4"/>
        <v>0</v>
      </c>
      <c r="AE26" s="146">
        <f t="shared" si="4"/>
        <v>0</v>
      </c>
      <c r="AF26" s="146">
        <f t="shared" si="4"/>
        <v>0</v>
      </c>
      <c r="AG26" s="146">
        <f t="shared" si="4"/>
        <v>0</v>
      </c>
      <c r="AH26" s="146">
        <f t="shared" si="4"/>
        <v>0</v>
      </c>
      <c r="AI26" s="146">
        <f t="shared" si="4"/>
        <v>0</v>
      </c>
      <c r="AJ26" s="146">
        <f t="shared" si="4"/>
        <v>0</v>
      </c>
      <c r="AK26" s="146">
        <f t="shared" si="4"/>
        <v>0</v>
      </c>
      <c r="AL26" s="146">
        <f t="shared" si="4"/>
        <v>0</v>
      </c>
      <c r="AM26" s="146">
        <f t="shared" si="4"/>
        <v>0</v>
      </c>
      <c r="AN26" s="146">
        <f t="shared" si="4"/>
        <v>0</v>
      </c>
      <c r="AO26" s="146">
        <f t="shared" si="4"/>
        <v>0</v>
      </c>
      <c r="AP26" s="146">
        <f t="shared" si="4"/>
        <v>0</v>
      </c>
      <c r="AQ26" s="146">
        <f t="shared" si="4"/>
        <v>0</v>
      </c>
      <c r="AR26" s="146">
        <f t="shared" si="4"/>
        <v>0</v>
      </c>
      <c r="AS26" s="87"/>
    </row>
    <row r="27" spans="2:45" x14ac:dyDescent="0.25">
      <c r="B27" s="86"/>
      <c r="C27" s="84"/>
      <c r="D27" s="84"/>
      <c r="E27" s="84"/>
      <c r="F27" s="84"/>
      <c r="G27" s="84"/>
      <c r="H27" s="84"/>
      <c r="I27" s="147" t="s">
        <v>1</v>
      </c>
      <c r="J27" s="147" t="s">
        <v>1</v>
      </c>
      <c r="K27" s="148" t="s">
        <v>1</v>
      </c>
      <c r="L27" s="130"/>
      <c r="N27" s="86"/>
      <c r="O27" s="84"/>
      <c r="P27" s="84"/>
      <c r="Q27" s="84"/>
      <c r="R27" s="84"/>
      <c r="S27" s="149"/>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7"/>
    </row>
    <row r="28" spans="2:45" s="154" customFormat="1" x14ac:dyDescent="0.25">
      <c r="B28" s="150"/>
      <c r="C28" s="115"/>
      <c r="D28" s="115"/>
      <c r="E28" s="115"/>
      <c r="F28" s="115"/>
      <c r="G28" s="115"/>
      <c r="H28" s="115"/>
      <c r="I28" s="151">
        <f>I24-S26-V26-Y26-AB26</f>
        <v>0</v>
      </c>
      <c r="J28" s="151">
        <f>J24-S45-V45-Y45-AB45</f>
        <v>0</v>
      </c>
      <c r="K28" s="152">
        <f>IF(K24&lt;0.05*I24,K24,0.05*I24)</f>
        <v>0</v>
      </c>
      <c r="L28" s="153"/>
      <c r="N28" s="150"/>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55"/>
    </row>
    <row r="29" spans="2:45" s="154" customFormat="1" x14ac:dyDescent="0.25">
      <c r="B29" s="150"/>
      <c r="C29" s="115"/>
      <c r="D29" s="115"/>
      <c r="E29" s="115"/>
      <c r="F29" s="115"/>
      <c r="G29" s="115"/>
      <c r="H29" s="115"/>
      <c r="I29" s="115"/>
      <c r="J29" s="115"/>
      <c r="K29" s="115"/>
      <c r="L29" s="155"/>
      <c r="N29" s="150"/>
      <c r="O29" s="115"/>
      <c r="P29" s="115"/>
      <c r="Q29" s="352" t="s">
        <v>169</v>
      </c>
      <c r="R29" s="352"/>
      <c r="S29" s="352"/>
      <c r="T29" s="352"/>
      <c r="U29" s="352"/>
      <c r="V29" s="352"/>
      <c r="W29" s="352"/>
      <c r="X29" s="352"/>
      <c r="Y29" s="352"/>
      <c r="Z29" s="352"/>
      <c r="AA29" s="352"/>
      <c r="AB29" s="352"/>
      <c r="AC29" s="352"/>
      <c r="AD29" s="352"/>
      <c r="AE29" s="352"/>
      <c r="AF29" s="352"/>
      <c r="AG29" s="353"/>
      <c r="AH29" s="353"/>
      <c r="AI29" s="353"/>
      <c r="AJ29" s="353"/>
      <c r="AK29" s="353"/>
      <c r="AL29" s="353"/>
      <c r="AM29" s="353"/>
      <c r="AN29" s="353"/>
      <c r="AO29" s="353"/>
      <c r="AP29" s="353"/>
      <c r="AQ29" s="353"/>
      <c r="AR29" s="353"/>
      <c r="AS29" s="155"/>
    </row>
    <row r="30" spans="2:45" ht="15.75" thickBot="1" x14ac:dyDescent="0.3">
      <c r="B30" s="156"/>
      <c r="C30" s="92"/>
      <c r="D30" s="92"/>
      <c r="E30" s="92"/>
      <c r="F30" s="92"/>
      <c r="G30" s="92"/>
      <c r="H30" s="92"/>
      <c r="I30" s="92"/>
      <c r="J30" s="92"/>
      <c r="K30" s="92"/>
      <c r="L30" s="93"/>
      <c r="M30" s="157"/>
      <c r="N30" s="158"/>
      <c r="O30" s="333" t="s">
        <v>183</v>
      </c>
      <c r="P30" s="334"/>
      <c r="Q30" s="340" t="s">
        <v>83</v>
      </c>
      <c r="R30" s="340"/>
      <c r="S30" s="340"/>
      <c r="T30" s="340"/>
      <c r="U30" s="340"/>
      <c r="V30" s="340"/>
      <c r="W30" s="340"/>
      <c r="X30" s="340"/>
      <c r="Y30" s="340"/>
      <c r="Z30" s="340"/>
      <c r="AA30" s="340"/>
      <c r="AB30" s="340"/>
      <c r="AC30" s="340"/>
      <c r="AD30" s="340"/>
      <c r="AE30" s="340"/>
      <c r="AF30" s="340"/>
      <c r="AG30" s="350"/>
      <c r="AH30" s="350"/>
      <c r="AI30" s="350"/>
      <c r="AJ30" s="350"/>
      <c r="AK30" s="350"/>
      <c r="AL30" s="350"/>
      <c r="AM30" s="350"/>
      <c r="AN30" s="350"/>
      <c r="AO30" s="350"/>
      <c r="AP30" s="350"/>
      <c r="AQ30" s="350"/>
      <c r="AR30" s="350"/>
      <c r="AS30" s="87"/>
    </row>
    <row r="31" spans="2:45" x14ac:dyDescent="0.25">
      <c r="C31" s="159"/>
      <c r="M31" s="157"/>
      <c r="N31" s="158"/>
      <c r="O31" s="335"/>
      <c r="P31" s="336"/>
      <c r="Q31" s="341">
        <v>41913</v>
      </c>
      <c r="R31" s="342"/>
      <c r="S31" s="343"/>
      <c r="T31" s="339">
        <v>41944</v>
      </c>
      <c r="U31" s="339"/>
      <c r="V31" s="340"/>
      <c r="W31" s="339">
        <v>41974</v>
      </c>
      <c r="X31" s="339"/>
      <c r="Y31" s="340"/>
      <c r="Z31" s="339">
        <v>42005</v>
      </c>
      <c r="AA31" s="339"/>
      <c r="AB31" s="340"/>
      <c r="AC31" s="339">
        <v>42036</v>
      </c>
      <c r="AD31" s="339"/>
      <c r="AE31" s="339">
        <v>42064</v>
      </c>
      <c r="AF31" s="339"/>
      <c r="AG31" s="339">
        <v>42095</v>
      </c>
      <c r="AH31" s="339"/>
      <c r="AI31" s="339">
        <v>42125</v>
      </c>
      <c r="AJ31" s="339"/>
      <c r="AK31" s="339">
        <v>42156</v>
      </c>
      <c r="AL31" s="339"/>
      <c r="AM31" s="339">
        <v>42186</v>
      </c>
      <c r="AN31" s="339"/>
      <c r="AO31" s="339">
        <v>42217</v>
      </c>
      <c r="AP31" s="339"/>
      <c r="AQ31" s="339">
        <v>42248</v>
      </c>
      <c r="AR31" s="339"/>
      <c r="AS31" s="87"/>
    </row>
    <row r="32" spans="2:45" ht="33.75" x14ac:dyDescent="0.25">
      <c r="M32" s="157"/>
      <c r="N32" s="158"/>
      <c r="O32" s="337"/>
      <c r="P32" s="338"/>
      <c r="Q32" s="119" t="s">
        <v>184</v>
      </c>
      <c r="R32" s="119" t="s">
        <v>185</v>
      </c>
      <c r="S32" s="120" t="s">
        <v>182</v>
      </c>
      <c r="T32" s="119" t="s">
        <v>184</v>
      </c>
      <c r="U32" s="119" t="s">
        <v>185</v>
      </c>
      <c r="V32" s="120" t="s">
        <v>182</v>
      </c>
      <c r="W32" s="119" t="s">
        <v>184</v>
      </c>
      <c r="X32" s="119" t="s">
        <v>185</v>
      </c>
      <c r="Y32" s="120" t="s">
        <v>182</v>
      </c>
      <c r="Z32" s="119" t="s">
        <v>184</v>
      </c>
      <c r="AA32" s="119" t="s">
        <v>185</v>
      </c>
      <c r="AB32" s="120" t="s">
        <v>182</v>
      </c>
      <c r="AC32" s="119" t="s">
        <v>184</v>
      </c>
      <c r="AD32" s="119" t="s">
        <v>185</v>
      </c>
      <c r="AE32" s="119" t="s">
        <v>184</v>
      </c>
      <c r="AF32" s="119" t="s">
        <v>185</v>
      </c>
      <c r="AG32" s="119" t="s">
        <v>184</v>
      </c>
      <c r="AH32" s="119" t="s">
        <v>185</v>
      </c>
      <c r="AI32" s="119" t="s">
        <v>184</v>
      </c>
      <c r="AJ32" s="119" t="s">
        <v>185</v>
      </c>
      <c r="AK32" s="119" t="s">
        <v>184</v>
      </c>
      <c r="AL32" s="119" t="s">
        <v>185</v>
      </c>
      <c r="AM32" s="119" t="s">
        <v>184</v>
      </c>
      <c r="AN32" s="119" t="s">
        <v>185</v>
      </c>
      <c r="AO32" s="119" t="s">
        <v>184</v>
      </c>
      <c r="AP32" s="119" t="s">
        <v>185</v>
      </c>
      <c r="AQ32" s="119" t="s">
        <v>184</v>
      </c>
      <c r="AR32" s="119" t="s">
        <v>185</v>
      </c>
      <c r="AS32" s="87"/>
    </row>
    <row r="33" spans="3:45" x14ac:dyDescent="0.25">
      <c r="C33" s="94"/>
      <c r="D33" s="95" t="s">
        <v>47</v>
      </c>
      <c r="M33" s="157"/>
      <c r="N33" s="158"/>
      <c r="O33" s="346" t="s">
        <v>84</v>
      </c>
      <c r="P33" s="125">
        <v>41944</v>
      </c>
      <c r="Q33" s="347"/>
      <c r="R33" s="347"/>
      <c r="S33" s="126"/>
      <c r="T33" s="127"/>
      <c r="U33" s="127"/>
      <c r="V33" s="126"/>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87"/>
    </row>
    <row r="34" spans="3:45" x14ac:dyDescent="0.25">
      <c r="M34" s="157"/>
      <c r="N34" s="158"/>
      <c r="O34" s="346"/>
      <c r="P34" s="125">
        <f>P33+31</f>
        <v>41975</v>
      </c>
      <c r="Q34" s="348"/>
      <c r="R34" s="348"/>
      <c r="S34" s="126"/>
      <c r="T34" s="347"/>
      <c r="U34" s="347"/>
      <c r="V34" s="131"/>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87"/>
    </row>
    <row r="35" spans="3:45" x14ac:dyDescent="0.25">
      <c r="M35" s="157"/>
      <c r="N35" s="158"/>
      <c r="O35" s="346"/>
      <c r="P35" s="125">
        <f t="shared" ref="P35:P44" si="5">P34+31</f>
        <v>42006</v>
      </c>
      <c r="Q35" s="348"/>
      <c r="R35" s="348"/>
      <c r="S35" s="126"/>
      <c r="T35" s="348"/>
      <c r="U35" s="348"/>
      <c r="V35" s="131"/>
      <c r="W35" s="347"/>
      <c r="X35" s="347"/>
      <c r="Y35" s="134"/>
      <c r="Z35" s="127"/>
      <c r="AA35" s="127"/>
      <c r="AB35" s="127"/>
      <c r="AC35" s="127"/>
      <c r="AD35" s="127"/>
      <c r="AE35" s="127"/>
      <c r="AF35" s="127"/>
      <c r="AG35" s="127"/>
      <c r="AH35" s="127"/>
      <c r="AI35" s="127"/>
      <c r="AJ35" s="127"/>
      <c r="AK35" s="127"/>
      <c r="AL35" s="127"/>
      <c r="AM35" s="127"/>
      <c r="AN35" s="127"/>
      <c r="AO35" s="127"/>
      <c r="AP35" s="127"/>
      <c r="AQ35" s="127"/>
      <c r="AR35" s="127"/>
      <c r="AS35" s="87"/>
    </row>
    <row r="36" spans="3:45" x14ac:dyDescent="0.25">
      <c r="M36" s="157"/>
      <c r="N36" s="158"/>
      <c r="O36" s="346"/>
      <c r="P36" s="125">
        <f t="shared" si="5"/>
        <v>42037</v>
      </c>
      <c r="Q36" s="348"/>
      <c r="R36" s="348"/>
      <c r="S36" s="126"/>
      <c r="T36" s="348"/>
      <c r="U36" s="348"/>
      <c r="V36" s="131"/>
      <c r="W36" s="348"/>
      <c r="X36" s="348"/>
      <c r="Y36" s="134"/>
      <c r="Z36" s="347"/>
      <c r="AA36" s="347"/>
      <c r="AB36" s="134"/>
      <c r="AC36" s="127"/>
      <c r="AD36" s="127"/>
      <c r="AE36" s="127"/>
      <c r="AF36" s="127"/>
      <c r="AG36" s="127"/>
      <c r="AH36" s="127"/>
      <c r="AI36" s="127"/>
      <c r="AJ36" s="127"/>
      <c r="AK36" s="127"/>
      <c r="AL36" s="127"/>
      <c r="AM36" s="127"/>
      <c r="AN36" s="127"/>
      <c r="AO36" s="127"/>
      <c r="AP36" s="127"/>
      <c r="AQ36" s="127"/>
      <c r="AR36" s="127"/>
      <c r="AS36" s="87"/>
    </row>
    <row r="37" spans="3:45" x14ac:dyDescent="0.25">
      <c r="M37" s="157"/>
      <c r="N37" s="158"/>
      <c r="O37" s="346"/>
      <c r="P37" s="125">
        <f t="shared" si="5"/>
        <v>42068</v>
      </c>
      <c r="Q37" s="348"/>
      <c r="R37" s="348"/>
      <c r="S37" s="126"/>
      <c r="T37" s="348"/>
      <c r="U37" s="348"/>
      <c r="V37" s="131"/>
      <c r="W37" s="348"/>
      <c r="X37" s="348"/>
      <c r="Y37" s="134"/>
      <c r="Z37" s="348"/>
      <c r="AA37" s="348"/>
      <c r="AB37" s="134"/>
      <c r="AC37" s="347"/>
      <c r="AD37" s="347"/>
      <c r="AE37" s="127"/>
      <c r="AF37" s="127"/>
      <c r="AG37" s="127"/>
      <c r="AH37" s="127"/>
      <c r="AI37" s="127"/>
      <c r="AJ37" s="127"/>
      <c r="AK37" s="127"/>
      <c r="AL37" s="127"/>
      <c r="AM37" s="127"/>
      <c r="AN37" s="127"/>
      <c r="AO37" s="127"/>
      <c r="AP37" s="127"/>
      <c r="AQ37" s="127"/>
      <c r="AR37" s="127"/>
      <c r="AS37" s="87"/>
    </row>
    <row r="38" spans="3:45" x14ac:dyDescent="0.25">
      <c r="M38" s="157"/>
      <c r="N38" s="158"/>
      <c r="O38" s="346"/>
      <c r="P38" s="125">
        <f t="shared" si="5"/>
        <v>42099</v>
      </c>
      <c r="Q38" s="348"/>
      <c r="R38" s="348"/>
      <c r="S38" s="126"/>
      <c r="T38" s="348"/>
      <c r="U38" s="348"/>
      <c r="V38" s="131"/>
      <c r="W38" s="348"/>
      <c r="X38" s="348"/>
      <c r="Y38" s="134"/>
      <c r="Z38" s="348"/>
      <c r="AA38" s="348"/>
      <c r="AB38" s="134"/>
      <c r="AC38" s="348"/>
      <c r="AD38" s="348"/>
      <c r="AE38" s="347"/>
      <c r="AF38" s="347"/>
      <c r="AG38" s="127"/>
      <c r="AH38" s="127"/>
      <c r="AI38" s="127"/>
      <c r="AJ38" s="127"/>
      <c r="AK38" s="127"/>
      <c r="AL38" s="127"/>
      <c r="AM38" s="127"/>
      <c r="AN38" s="127"/>
      <c r="AO38" s="127"/>
      <c r="AP38" s="127"/>
      <c r="AQ38" s="127"/>
      <c r="AR38" s="127"/>
      <c r="AS38" s="87"/>
    </row>
    <row r="39" spans="3:45" x14ac:dyDescent="0.25">
      <c r="M39" s="157"/>
      <c r="N39" s="158"/>
      <c r="O39" s="346"/>
      <c r="P39" s="125">
        <f t="shared" si="5"/>
        <v>42130</v>
      </c>
      <c r="Q39" s="348"/>
      <c r="R39" s="348"/>
      <c r="S39" s="126"/>
      <c r="T39" s="348"/>
      <c r="U39" s="348"/>
      <c r="V39" s="131"/>
      <c r="W39" s="348"/>
      <c r="X39" s="348"/>
      <c r="Y39" s="134"/>
      <c r="Z39" s="348"/>
      <c r="AA39" s="348"/>
      <c r="AB39" s="134"/>
      <c r="AC39" s="348"/>
      <c r="AD39" s="348"/>
      <c r="AE39" s="348"/>
      <c r="AF39" s="348"/>
      <c r="AG39" s="331"/>
      <c r="AH39" s="331"/>
      <c r="AI39" s="127"/>
      <c r="AJ39" s="127"/>
      <c r="AK39" s="127"/>
      <c r="AL39" s="127"/>
      <c r="AM39" s="127"/>
      <c r="AN39" s="127"/>
      <c r="AO39" s="127"/>
      <c r="AP39" s="127"/>
      <c r="AQ39" s="127"/>
      <c r="AR39" s="127"/>
      <c r="AS39" s="87"/>
    </row>
    <row r="40" spans="3:45" x14ac:dyDescent="0.25">
      <c r="M40" s="157"/>
      <c r="N40" s="158"/>
      <c r="O40" s="346"/>
      <c r="P40" s="125">
        <f t="shared" si="5"/>
        <v>42161</v>
      </c>
      <c r="Q40" s="349"/>
      <c r="R40" s="349"/>
      <c r="S40" s="126"/>
      <c r="T40" s="348"/>
      <c r="U40" s="348"/>
      <c r="V40" s="131"/>
      <c r="W40" s="348"/>
      <c r="X40" s="348"/>
      <c r="Y40" s="134"/>
      <c r="Z40" s="348"/>
      <c r="AA40" s="348"/>
      <c r="AB40" s="134"/>
      <c r="AC40" s="348"/>
      <c r="AD40" s="348"/>
      <c r="AE40" s="348"/>
      <c r="AF40" s="348"/>
      <c r="AG40" s="351"/>
      <c r="AH40" s="351"/>
      <c r="AI40" s="331"/>
      <c r="AJ40" s="331"/>
      <c r="AK40" s="127"/>
      <c r="AL40" s="127"/>
      <c r="AM40" s="127"/>
      <c r="AN40" s="127"/>
      <c r="AO40" s="127"/>
      <c r="AP40" s="127"/>
      <c r="AQ40" s="127"/>
      <c r="AR40" s="127"/>
      <c r="AS40" s="87"/>
    </row>
    <row r="41" spans="3:45" x14ac:dyDescent="0.25">
      <c r="M41" s="157"/>
      <c r="N41" s="158"/>
      <c r="O41" s="346"/>
      <c r="P41" s="125">
        <f t="shared" si="5"/>
        <v>42192</v>
      </c>
      <c r="Q41" s="69"/>
      <c r="R41" s="69"/>
      <c r="S41" s="135">
        <f>(Q41-R41)*0.1</f>
        <v>0</v>
      </c>
      <c r="T41" s="349"/>
      <c r="U41" s="349"/>
      <c r="V41" s="131"/>
      <c r="W41" s="348"/>
      <c r="X41" s="348"/>
      <c r="Y41" s="134"/>
      <c r="Z41" s="348"/>
      <c r="AA41" s="348"/>
      <c r="AB41" s="134"/>
      <c r="AC41" s="348"/>
      <c r="AD41" s="348"/>
      <c r="AE41" s="348"/>
      <c r="AF41" s="348"/>
      <c r="AG41" s="351"/>
      <c r="AH41" s="351"/>
      <c r="AI41" s="351"/>
      <c r="AJ41" s="351"/>
      <c r="AK41" s="331"/>
      <c r="AL41" s="331"/>
      <c r="AM41" s="127"/>
      <c r="AN41" s="127"/>
      <c r="AO41" s="127"/>
      <c r="AP41" s="127"/>
      <c r="AQ41" s="127"/>
      <c r="AR41" s="127"/>
      <c r="AS41" s="87"/>
    </row>
    <row r="42" spans="3:45" x14ac:dyDescent="0.25">
      <c r="M42" s="160"/>
      <c r="N42" s="161"/>
      <c r="O42" s="346"/>
      <c r="P42" s="125">
        <f t="shared" si="5"/>
        <v>42223</v>
      </c>
      <c r="Q42" s="69"/>
      <c r="R42" s="69"/>
      <c r="S42" s="135">
        <f>(Q42-R42)*0.2</f>
        <v>0</v>
      </c>
      <c r="T42" s="70"/>
      <c r="U42" s="70"/>
      <c r="V42" s="135">
        <f>(T42-U42)*0.1</f>
        <v>0</v>
      </c>
      <c r="W42" s="349"/>
      <c r="X42" s="349"/>
      <c r="Y42" s="134"/>
      <c r="Z42" s="348"/>
      <c r="AA42" s="348"/>
      <c r="AB42" s="134"/>
      <c r="AC42" s="348"/>
      <c r="AD42" s="348"/>
      <c r="AE42" s="348"/>
      <c r="AF42" s="348"/>
      <c r="AG42" s="351"/>
      <c r="AH42" s="351"/>
      <c r="AI42" s="351"/>
      <c r="AJ42" s="351"/>
      <c r="AK42" s="351"/>
      <c r="AL42" s="351"/>
      <c r="AM42" s="331"/>
      <c r="AN42" s="331"/>
      <c r="AO42" s="127"/>
      <c r="AP42" s="127"/>
      <c r="AQ42" s="127"/>
      <c r="AR42" s="127"/>
      <c r="AS42" s="87"/>
    </row>
    <row r="43" spans="3:45" x14ac:dyDescent="0.25">
      <c r="M43" s="84"/>
      <c r="N43" s="86"/>
      <c r="O43" s="346"/>
      <c r="P43" s="125">
        <f t="shared" si="5"/>
        <v>42254</v>
      </c>
      <c r="Q43" s="69"/>
      <c r="R43" s="69"/>
      <c r="S43" s="135">
        <f>(Q43-R43)*0.3</f>
        <v>0</v>
      </c>
      <c r="T43" s="70"/>
      <c r="U43" s="70"/>
      <c r="V43" s="135">
        <f>(T43-U43)*0.2</f>
        <v>0</v>
      </c>
      <c r="W43" s="70"/>
      <c r="X43" s="70"/>
      <c r="Y43" s="135">
        <f>(W43-X43)*0.1</f>
        <v>0</v>
      </c>
      <c r="Z43" s="349"/>
      <c r="AA43" s="349"/>
      <c r="AB43" s="134"/>
      <c r="AC43" s="348"/>
      <c r="AD43" s="348"/>
      <c r="AE43" s="348"/>
      <c r="AF43" s="348"/>
      <c r="AG43" s="351"/>
      <c r="AH43" s="351"/>
      <c r="AI43" s="351"/>
      <c r="AJ43" s="351"/>
      <c r="AK43" s="351"/>
      <c r="AL43" s="351"/>
      <c r="AM43" s="351"/>
      <c r="AN43" s="351"/>
      <c r="AO43" s="331"/>
      <c r="AP43" s="331"/>
      <c r="AQ43" s="127"/>
      <c r="AR43" s="127"/>
      <c r="AS43" s="87"/>
    </row>
    <row r="44" spans="3:45" x14ac:dyDescent="0.25">
      <c r="M44" s="157"/>
      <c r="N44" s="158"/>
      <c r="O44" s="346"/>
      <c r="P44" s="125">
        <f t="shared" si="5"/>
        <v>42285</v>
      </c>
      <c r="Q44" s="69"/>
      <c r="R44" s="69"/>
      <c r="S44" s="135">
        <f>(Q44-R44)*0.4</f>
        <v>0</v>
      </c>
      <c r="T44" s="70"/>
      <c r="U44" s="70"/>
      <c r="V44" s="135">
        <f>(T44-U44)*0.3</f>
        <v>0</v>
      </c>
      <c r="W44" s="70"/>
      <c r="X44" s="70"/>
      <c r="Y44" s="135">
        <f>(W44-X44)*0.2</f>
        <v>0</v>
      </c>
      <c r="Z44" s="70"/>
      <c r="AA44" s="70"/>
      <c r="AB44" s="135">
        <f>(Z44-AA44)*0.1</f>
        <v>0</v>
      </c>
      <c r="AC44" s="349"/>
      <c r="AD44" s="349"/>
      <c r="AE44" s="349"/>
      <c r="AF44" s="349"/>
      <c r="AG44" s="332"/>
      <c r="AH44" s="332"/>
      <c r="AI44" s="332"/>
      <c r="AJ44" s="332"/>
      <c r="AK44" s="332"/>
      <c r="AL44" s="332"/>
      <c r="AM44" s="332"/>
      <c r="AN44" s="332"/>
      <c r="AO44" s="332"/>
      <c r="AP44" s="332"/>
      <c r="AQ44" s="170"/>
      <c r="AR44" s="170"/>
      <c r="AS44" s="87"/>
    </row>
    <row r="45" spans="3:45" x14ac:dyDescent="0.25">
      <c r="M45" s="157"/>
      <c r="N45" s="158"/>
      <c r="O45" s="84"/>
      <c r="P45" s="145" t="s">
        <v>86</v>
      </c>
      <c r="Q45" s="146">
        <f>SUM(Q33:Q44)</f>
        <v>0</v>
      </c>
      <c r="R45" s="146">
        <f t="shared" ref="R45:AR45" si="6">SUM(R33:R44)</f>
        <v>0</v>
      </c>
      <c r="S45" s="162">
        <f t="shared" si="6"/>
        <v>0</v>
      </c>
      <c r="T45" s="146">
        <f t="shared" si="6"/>
        <v>0</v>
      </c>
      <c r="U45" s="146">
        <f t="shared" si="6"/>
        <v>0</v>
      </c>
      <c r="V45" s="162">
        <f t="shared" si="6"/>
        <v>0</v>
      </c>
      <c r="W45" s="146">
        <f t="shared" si="6"/>
        <v>0</v>
      </c>
      <c r="X45" s="146">
        <f t="shared" si="6"/>
        <v>0</v>
      </c>
      <c r="Y45" s="162">
        <f t="shared" si="6"/>
        <v>0</v>
      </c>
      <c r="Z45" s="146">
        <f t="shared" si="6"/>
        <v>0</v>
      </c>
      <c r="AA45" s="146">
        <f t="shared" si="6"/>
        <v>0</v>
      </c>
      <c r="AB45" s="162">
        <f t="shared" si="6"/>
        <v>0</v>
      </c>
      <c r="AC45" s="146">
        <f>SUM(AC33:AC44)</f>
        <v>0</v>
      </c>
      <c r="AD45" s="146">
        <f t="shared" si="6"/>
        <v>0</v>
      </c>
      <c r="AE45" s="146">
        <f t="shared" si="6"/>
        <v>0</v>
      </c>
      <c r="AF45" s="146">
        <f t="shared" si="6"/>
        <v>0</v>
      </c>
      <c r="AG45" s="146">
        <f t="shared" si="6"/>
        <v>0</v>
      </c>
      <c r="AH45" s="146">
        <f t="shared" si="6"/>
        <v>0</v>
      </c>
      <c r="AI45" s="146">
        <f t="shared" si="6"/>
        <v>0</v>
      </c>
      <c r="AJ45" s="146">
        <f t="shared" si="6"/>
        <v>0</v>
      </c>
      <c r="AK45" s="146">
        <f t="shared" si="6"/>
        <v>0</v>
      </c>
      <c r="AL45" s="146">
        <f t="shared" si="6"/>
        <v>0</v>
      </c>
      <c r="AM45" s="146">
        <f t="shared" si="6"/>
        <v>0</v>
      </c>
      <c r="AN45" s="146">
        <f t="shared" si="6"/>
        <v>0</v>
      </c>
      <c r="AO45" s="146">
        <f t="shared" si="6"/>
        <v>0</v>
      </c>
      <c r="AP45" s="146">
        <f t="shared" si="6"/>
        <v>0</v>
      </c>
      <c r="AQ45" s="146">
        <f t="shared" si="6"/>
        <v>0</v>
      </c>
      <c r="AR45" s="146">
        <f t="shared" si="6"/>
        <v>0</v>
      </c>
      <c r="AS45" s="87"/>
    </row>
    <row r="46" spans="3:45" x14ac:dyDescent="0.25">
      <c r="N46" s="86"/>
      <c r="O46" s="84"/>
      <c r="P46" s="84"/>
      <c r="Q46" s="84"/>
      <c r="R46" s="84"/>
      <c r="S46" s="149"/>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7"/>
    </row>
    <row r="47" spans="3:45" x14ac:dyDescent="0.25">
      <c r="M47" s="163"/>
      <c r="N47" s="164"/>
      <c r="O47" s="163"/>
      <c r="P47" s="84"/>
      <c r="Q47" s="165"/>
      <c r="R47" s="84" t="s">
        <v>221</v>
      </c>
      <c r="S47" s="166"/>
      <c r="T47" s="115"/>
      <c r="U47" s="115"/>
      <c r="V47" s="115"/>
      <c r="W47" s="115"/>
      <c r="X47" s="115"/>
      <c r="Y47" s="115"/>
      <c r="Z47" s="115"/>
      <c r="AA47" s="115"/>
      <c r="AB47" s="115"/>
      <c r="AC47" s="84"/>
      <c r="AD47" s="84"/>
      <c r="AE47" s="84"/>
      <c r="AF47" s="84"/>
      <c r="AG47" s="84"/>
      <c r="AH47" s="84"/>
      <c r="AI47" s="84"/>
      <c r="AJ47" s="84"/>
      <c r="AK47" s="84"/>
      <c r="AL47" s="84"/>
      <c r="AM47" s="84"/>
      <c r="AN47" s="84"/>
      <c r="AO47" s="84"/>
      <c r="AP47" s="84"/>
      <c r="AQ47" s="84"/>
      <c r="AR47" s="84"/>
      <c r="AS47" s="87"/>
    </row>
    <row r="48" spans="3:45" ht="15.75" thickBot="1" x14ac:dyDescent="0.3">
      <c r="M48" s="84"/>
      <c r="N48" s="156"/>
      <c r="O48" s="92"/>
      <c r="P48" s="92"/>
      <c r="Q48" s="167"/>
      <c r="R48" s="92" t="s">
        <v>222</v>
      </c>
      <c r="S48" s="168"/>
      <c r="T48" s="169"/>
      <c r="U48" s="169"/>
      <c r="V48" s="169"/>
      <c r="W48" s="169"/>
      <c r="X48" s="169"/>
      <c r="Y48" s="169"/>
      <c r="Z48" s="169"/>
      <c r="AA48" s="169"/>
      <c r="AB48" s="169"/>
      <c r="AC48" s="92"/>
      <c r="AD48" s="92"/>
      <c r="AE48" s="92"/>
      <c r="AF48" s="92"/>
      <c r="AG48" s="92"/>
      <c r="AH48" s="92"/>
      <c r="AI48" s="92"/>
      <c r="AJ48" s="92"/>
      <c r="AK48" s="92"/>
      <c r="AL48" s="92"/>
      <c r="AM48" s="92"/>
      <c r="AN48" s="92"/>
      <c r="AO48" s="92"/>
      <c r="AP48" s="92"/>
      <c r="AQ48" s="92"/>
      <c r="AR48" s="92"/>
      <c r="AS48" s="93"/>
    </row>
    <row r="50" spans="16:34" x14ac:dyDescent="0.25">
      <c r="Q50" s="159" t="s">
        <v>117</v>
      </c>
    </row>
    <row r="51" spans="16:34" x14ac:dyDescent="0.25">
      <c r="P51" s="97"/>
      <c r="Q51" s="389" t="s">
        <v>119</v>
      </c>
      <c r="R51" s="390"/>
      <c r="S51" s="390"/>
      <c r="T51" s="390"/>
      <c r="U51" s="390"/>
      <c r="V51" s="390"/>
      <c r="W51" s="390"/>
      <c r="X51" s="390"/>
      <c r="Y51" s="390"/>
      <c r="Z51" s="390"/>
      <c r="AA51" s="390"/>
      <c r="AB51" s="391"/>
      <c r="AC51" s="391"/>
      <c r="AD51" s="391"/>
      <c r="AE51" s="353"/>
      <c r="AF51" s="353"/>
      <c r="AG51" s="353"/>
      <c r="AH51" s="353"/>
    </row>
    <row r="52" spans="16:34" x14ac:dyDescent="0.25">
      <c r="P52" s="344" t="s">
        <v>190</v>
      </c>
      <c r="Q52" s="371" t="s">
        <v>172</v>
      </c>
      <c r="R52" s="372"/>
      <c r="S52" s="372"/>
      <c r="T52" s="372"/>
      <c r="U52" s="372"/>
      <c r="V52" s="372"/>
      <c r="W52" s="372"/>
      <c r="X52" s="372"/>
      <c r="Y52" s="372"/>
      <c r="Z52" s="372"/>
      <c r="AA52" s="372"/>
      <c r="AB52" s="373"/>
      <c r="AC52" s="373"/>
      <c r="AD52" s="373"/>
      <c r="AE52" s="373"/>
      <c r="AF52" s="373"/>
      <c r="AG52" s="373"/>
      <c r="AH52" s="374"/>
    </row>
    <row r="53" spans="16:34" x14ac:dyDescent="0.25">
      <c r="P53" s="345"/>
      <c r="Q53" s="375" t="s">
        <v>195</v>
      </c>
      <c r="R53" s="376"/>
      <c r="S53" s="376"/>
      <c r="T53" s="376"/>
      <c r="U53" s="376"/>
      <c r="V53" s="376"/>
      <c r="W53" s="376"/>
      <c r="X53" s="376"/>
      <c r="Y53" s="376"/>
      <c r="Z53" s="376"/>
      <c r="AA53" s="376"/>
      <c r="AB53" s="377"/>
      <c r="AC53" s="377"/>
      <c r="AD53" s="377"/>
      <c r="AE53" s="377"/>
      <c r="AF53" s="377"/>
      <c r="AG53" s="377"/>
      <c r="AH53" s="378"/>
    </row>
    <row r="54" spans="16:34" x14ac:dyDescent="0.25">
      <c r="P54" s="344" t="s">
        <v>191</v>
      </c>
      <c r="Q54" s="379" t="s">
        <v>178</v>
      </c>
      <c r="R54" s="380"/>
      <c r="S54" s="380"/>
      <c r="T54" s="380"/>
      <c r="U54" s="380"/>
      <c r="V54" s="380"/>
      <c r="W54" s="380"/>
      <c r="X54" s="380"/>
      <c r="Y54" s="380"/>
      <c r="Z54" s="380"/>
      <c r="AA54" s="380"/>
      <c r="AB54" s="381"/>
      <c r="AC54" s="381"/>
      <c r="AD54" s="381"/>
      <c r="AE54" s="373"/>
      <c r="AF54" s="373"/>
      <c r="AG54" s="373"/>
      <c r="AH54" s="374"/>
    </row>
    <row r="55" spans="16:34" x14ac:dyDescent="0.25">
      <c r="P55" s="345"/>
      <c r="Q55" s="382"/>
      <c r="R55" s="383"/>
      <c r="S55" s="383"/>
      <c r="T55" s="383"/>
      <c r="U55" s="383"/>
      <c r="V55" s="383"/>
      <c r="W55" s="383"/>
      <c r="X55" s="383"/>
      <c r="Y55" s="383"/>
      <c r="Z55" s="383"/>
      <c r="AA55" s="383"/>
      <c r="AB55" s="383"/>
      <c r="AC55" s="383"/>
      <c r="AD55" s="383"/>
      <c r="AE55" s="377"/>
      <c r="AF55" s="377"/>
      <c r="AG55" s="377"/>
      <c r="AH55" s="378"/>
    </row>
    <row r="56" spans="16:34" x14ac:dyDescent="0.25">
      <c r="P56" s="387" t="s">
        <v>187</v>
      </c>
      <c r="Q56" s="297" t="s">
        <v>189</v>
      </c>
      <c r="R56" s="384"/>
      <c r="S56" s="384"/>
      <c r="T56" s="384"/>
      <c r="U56" s="384"/>
      <c r="V56" s="384"/>
      <c r="W56" s="384"/>
      <c r="X56" s="384"/>
      <c r="Y56" s="384"/>
      <c r="Z56" s="372"/>
      <c r="AA56" s="372"/>
      <c r="AB56" s="372"/>
      <c r="AC56" s="372"/>
      <c r="AD56" s="372"/>
      <c r="AE56" s="373"/>
      <c r="AF56" s="373"/>
      <c r="AG56" s="373"/>
      <c r="AH56" s="374"/>
    </row>
    <row r="57" spans="16:34" x14ac:dyDescent="0.25">
      <c r="P57" s="388"/>
      <c r="Q57" s="385"/>
      <c r="R57" s="386"/>
      <c r="S57" s="386"/>
      <c r="T57" s="386"/>
      <c r="U57" s="386"/>
      <c r="V57" s="386"/>
      <c r="W57" s="386"/>
      <c r="X57" s="386"/>
      <c r="Y57" s="386"/>
      <c r="Z57" s="386"/>
      <c r="AA57" s="386"/>
      <c r="AB57" s="386"/>
      <c r="AC57" s="386"/>
      <c r="AD57" s="386"/>
      <c r="AE57" s="377"/>
      <c r="AF57" s="377"/>
      <c r="AG57" s="377"/>
      <c r="AH57" s="378"/>
    </row>
    <row r="58" spans="16:34" x14ac:dyDescent="0.25">
      <c r="P58" s="387" t="s">
        <v>188</v>
      </c>
      <c r="Q58" s="297" t="s">
        <v>198</v>
      </c>
      <c r="R58" s="384"/>
      <c r="S58" s="384"/>
      <c r="T58" s="384"/>
      <c r="U58" s="384"/>
      <c r="V58" s="384"/>
      <c r="W58" s="384"/>
      <c r="X58" s="384"/>
      <c r="Y58" s="384"/>
      <c r="Z58" s="372"/>
      <c r="AA58" s="372"/>
      <c r="AB58" s="372"/>
      <c r="AC58" s="372"/>
      <c r="AD58" s="372"/>
      <c r="AE58" s="373"/>
      <c r="AF58" s="373"/>
      <c r="AG58" s="373"/>
      <c r="AH58" s="374"/>
    </row>
    <row r="59" spans="16:34" x14ac:dyDescent="0.25">
      <c r="P59" s="388"/>
      <c r="Q59" s="385"/>
      <c r="R59" s="386"/>
      <c r="S59" s="386"/>
      <c r="T59" s="386"/>
      <c r="U59" s="386"/>
      <c r="V59" s="386"/>
      <c r="W59" s="386"/>
      <c r="X59" s="386"/>
      <c r="Y59" s="386"/>
      <c r="Z59" s="386"/>
      <c r="AA59" s="386"/>
      <c r="AB59" s="386"/>
      <c r="AC59" s="386"/>
      <c r="AD59" s="386"/>
      <c r="AE59" s="377"/>
      <c r="AF59" s="377"/>
      <c r="AG59" s="377"/>
      <c r="AH59" s="378"/>
    </row>
    <row r="60" spans="16:34" x14ac:dyDescent="0.25">
      <c r="Q60" s="330" t="s">
        <v>175</v>
      </c>
      <c r="R60" s="330"/>
      <c r="S60" s="330"/>
      <c r="T60" s="330"/>
      <c r="U60" s="330"/>
      <c r="V60" s="330"/>
      <c r="W60" s="330"/>
      <c r="X60" s="330"/>
      <c r="Y60" s="330"/>
      <c r="Z60" s="330"/>
      <c r="AA60" s="330"/>
      <c r="AB60" s="330"/>
      <c r="AC60" s="330"/>
      <c r="AD60" s="330"/>
      <c r="AE60" s="330"/>
      <c r="AF60" s="330"/>
      <c r="AG60" s="330"/>
    </row>
    <row r="61" spans="16:34" ht="27.75" customHeight="1" x14ac:dyDescent="0.25">
      <c r="Q61" s="330" t="s">
        <v>176</v>
      </c>
      <c r="R61" s="330"/>
      <c r="S61" s="330"/>
      <c r="T61" s="330"/>
      <c r="U61" s="330"/>
      <c r="V61" s="330"/>
      <c r="W61" s="330"/>
      <c r="X61" s="330"/>
      <c r="Y61" s="330"/>
      <c r="Z61" s="330"/>
      <c r="AA61" s="330"/>
      <c r="AB61" s="330"/>
      <c r="AC61" s="330"/>
      <c r="AD61" s="330"/>
      <c r="AE61" s="330"/>
      <c r="AF61" s="330"/>
      <c r="AG61" s="330"/>
    </row>
  </sheetData>
  <sheetProtection password="D6D7" sheet="1" objects="1" scenarios="1"/>
  <mergeCells count="104">
    <mergeCell ref="Q52:AH52"/>
    <mergeCell ref="Q53:AH53"/>
    <mergeCell ref="Q54:AH55"/>
    <mergeCell ref="Q56:AH57"/>
    <mergeCell ref="Q58:AH59"/>
    <mergeCell ref="P58:P59"/>
    <mergeCell ref="AN42:AN44"/>
    <mergeCell ref="AO43:AO44"/>
    <mergeCell ref="AP43:AP44"/>
    <mergeCell ref="P56:P57"/>
    <mergeCell ref="AI40:AI44"/>
    <mergeCell ref="AJ40:AJ44"/>
    <mergeCell ref="AK41:AK44"/>
    <mergeCell ref="AL41:AL44"/>
    <mergeCell ref="Q51:AH51"/>
    <mergeCell ref="AM42:AM44"/>
    <mergeCell ref="AD37:AD44"/>
    <mergeCell ref="AE38:AE44"/>
    <mergeCell ref="AF38:AF44"/>
    <mergeCell ref="AG39:AG44"/>
    <mergeCell ref="AH39:AH44"/>
    <mergeCell ref="W35:W42"/>
    <mergeCell ref="X35:X42"/>
    <mergeCell ref="Z36:Z43"/>
    <mergeCell ref="Q29:AR29"/>
    <mergeCell ref="O30:P32"/>
    <mergeCell ref="T31:V31"/>
    <mergeCell ref="W31:Y31"/>
    <mergeCell ref="Z31:AB31"/>
    <mergeCell ref="AC31:AD31"/>
    <mergeCell ref="AE31:AF31"/>
    <mergeCell ref="AG31:AH31"/>
    <mergeCell ref="AI31:AJ31"/>
    <mergeCell ref="AK31:AL31"/>
    <mergeCell ref="AM31:AN31"/>
    <mergeCell ref="AO31:AP31"/>
    <mergeCell ref="AA36:AA43"/>
    <mergeCell ref="AC37:AC44"/>
    <mergeCell ref="C2:K2"/>
    <mergeCell ref="C3:K3"/>
    <mergeCell ref="C6:G6"/>
    <mergeCell ref="H6:K6"/>
    <mergeCell ref="C7:G7"/>
    <mergeCell ref="H7:K7"/>
    <mergeCell ref="AK22:AK25"/>
    <mergeCell ref="C23:E23"/>
    <mergeCell ref="C18:E18"/>
    <mergeCell ref="C19:E19"/>
    <mergeCell ref="C21:E21"/>
    <mergeCell ref="C22:E22"/>
    <mergeCell ref="C24:E24"/>
    <mergeCell ref="C20:E20"/>
    <mergeCell ref="C14:E15"/>
    <mergeCell ref="C16:E16"/>
    <mergeCell ref="C17:E17"/>
    <mergeCell ref="AC12:AD12"/>
    <mergeCell ref="AE12:AF12"/>
    <mergeCell ref="AG12:AH12"/>
    <mergeCell ref="AI12:AJ12"/>
    <mergeCell ref="R14:R21"/>
    <mergeCell ref="AJ21:AJ25"/>
    <mergeCell ref="AK12:AL12"/>
    <mergeCell ref="AM12:AN12"/>
    <mergeCell ref="Q10:AR10"/>
    <mergeCell ref="Q11:AR11"/>
    <mergeCell ref="AN23:AN25"/>
    <mergeCell ref="AO12:AP12"/>
    <mergeCell ref="AQ12:AR12"/>
    <mergeCell ref="Q14:Q21"/>
    <mergeCell ref="AE19:AE25"/>
    <mergeCell ref="AF19:AF25"/>
    <mergeCell ref="AG20:AG25"/>
    <mergeCell ref="Z17:Z24"/>
    <mergeCell ref="AA17:AA24"/>
    <mergeCell ref="AC18:AC25"/>
    <mergeCell ref="AD18:AD25"/>
    <mergeCell ref="U15:U22"/>
    <mergeCell ref="W16:W23"/>
    <mergeCell ref="X16:X23"/>
    <mergeCell ref="T15:T22"/>
    <mergeCell ref="Q60:AG60"/>
    <mergeCell ref="Q61:AG61"/>
    <mergeCell ref="AO24:AO25"/>
    <mergeCell ref="AP24:AP25"/>
    <mergeCell ref="O11:P13"/>
    <mergeCell ref="T12:V12"/>
    <mergeCell ref="W12:Y12"/>
    <mergeCell ref="Z12:AB12"/>
    <mergeCell ref="Q31:S31"/>
    <mergeCell ref="Q12:S12"/>
    <mergeCell ref="P52:P53"/>
    <mergeCell ref="P54:P55"/>
    <mergeCell ref="O14:O25"/>
    <mergeCell ref="O33:O44"/>
    <mergeCell ref="Q33:Q40"/>
    <mergeCell ref="R33:R40"/>
    <mergeCell ref="T34:T41"/>
    <mergeCell ref="U34:U41"/>
    <mergeCell ref="Q30:AR30"/>
    <mergeCell ref="AQ31:AR31"/>
    <mergeCell ref="AL22:AL25"/>
    <mergeCell ref="AM23:AM25"/>
    <mergeCell ref="AH20:AH25"/>
    <mergeCell ref="AI21:AI2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B150"/>
  <sheetViews>
    <sheetView showGridLines="0" zoomScaleNormal="100" workbookViewId="0">
      <selection activeCell="H20" sqref="H20"/>
    </sheetView>
  </sheetViews>
  <sheetFormatPr defaultRowHeight="15" x14ac:dyDescent="0.25"/>
  <cols>
    <col min="1" max="2" width="9.140625" style="95"/>
    <col min="3" max="3" width="3.28515625" style="95" customWidth="1"/>
    <col min="4" max="4" width="17.28515625" style="95" customWidth="1"/>
    <col min="5" max="5" width="18.140625" style="95" customWidth="1"/>
    <col min="6" max="6" width="5.140625" style="95" customWidth="1"/>
    <col min="7" max="10" width="18.140625" style="95" customWidth="1"/>
    <col min="11" max="12" width="18.28515625" style="95" customWidth="1"/>
    <col min="13" max="16" width="22.140625" style="95" customWidth="1"/>
    <col min="17" max="18" width="24.28515625" style="95" customWidth="1"/>
    <col min="19" max="19" width="21.140625" style="95" customWidth="1"/>
    <col min="20" max="20" width="35.7109375" style="95" customWidth="1"/>
    <col min="21" max="21" width="12.5703125" style="95" bestFit="1" customWidth="1"/>
    <col min="22" max="22" width="9.140625" style="95"/>
    <col min="23" max="23" width="14.42578125" style="95" customWidth="1"/>
    <col min="24" max="24" width="9.140625" style="95"/>
    <col min="25" max="27" width="11.85546875" style="171" customWidth="1"/>
    <col min="28" max="28" width="11.85546875" style="172" hidden="1" customWidth="1"/>
    <col min="29" max="31" width="11.85546875" style="171" customWidth="1"/>
    <col min="32" max="32" width="11.85546875" style="172" hidden="1" customWidth="1"/>
    <col min="33" max="35" width="11.85546875" style="171" customWidth="1"/>
    <col min="36" max="36" width="11.85546875" style="172" hidden="1" customWidth="1"/>
    <col min="37" max="39" width="11.85546875" style="171" customWidth="1"/>
    <col min="40" max="40" width="11.85546875" style="172" hidden="1" customWidth="1"/>
    <col min="41" max="43" width="11.85546875" style="171" customWidth="1"/>
    <col min="44" max="44" width="11.85546875" style="172" hidden="1" customWidth="1"/>
    <col min="45" max="47" width="11.85546875" style="171" customWidth="1"/>
    <col min="48" max="48" width="11.85546875" style="172" hidden="1" customWidth="1"/>
    <col min="49" max="51" width="11.85546875" style="171" customWidth="1"/>
    <col min="52" max="52" width="11.85546875" style="172" hidden="1" customWidth="1"/>
    <col min="53" max="55" width="11.85546875" style="171" customWidth="1"/>
    <col min="56" max="56" width="11.85546875" style="172" hidden="1" customWidth="1"/>
    <col min="57" max="59" width="11.85546875" style="171" customWidth="1"/>
    <col min="60" max="60" width="11.85546875" style="172" hidden="1" customWidth="1"/>
    <col min="61" max="63" width="11.85546875" style="171" customWidth="1"/>
    <col min="64" max="64" width="11.85546875" style="172" hidden="1" customWidth="1"/>
    <col min="65" max="67" width="11.85546875" style="171" customWidth="1"/>
    <col min="68" max="68" width="11.85546875" style="172" hidden="1" customWidth="1"/>
    <col min="69" max="71" width="11.85546875" style="171" customWidth="1"/>
    <col min="72" max="72" width="11.85546875" style="172" hidden="1" customWidth="1"/>
    <col min="73" max="16384" width="9.140625" style="95"/>
  </cols>
  <sheetData>
    <row r="1" spans="3:15" ht="15.75" thickBot="1" x14ac:dyDescent="0.3"/>
    <row r="2" spans="3:15" ht="27.75" customHeight="1" x14ac:dyDescent="0.25">
      <c r="D2" s="397" t="s">
        <v>17</v>
      </c>
      <c r="E2" s="398"/>
      <c r="F2" s="398"/>
      <c r="G2" s="398"/>
      <c r="H2" s="398"/>
      <c r="I2" s="398"/>
      <c r="J2" s="398"/>
      <c r="K2" s="398"/>
      <c r="L2" s="399"/>
      <c r="M2" s="173"/>
      <c r="N2" s="173"/>
      <c r="O2" s="173"/>
    </row>
    <row r="3" spans="3:15" ht="34.5" customHeight="1" thickBot="1" x14ac:dyDescent="0.3">
      <c r="D3" s="400" t="s">
        <v>151</v>
      </c>
      <c r="E3" s="401"/>
      <c r="F3" s="401"/>
      <c r="G3" s="401"/>
      <c r="H3" s="401"/>
      <c r="I3" s="401"/>
      <c r="J3" s="401"/>
      <c r="K3" s="401"/>
      <c r="L3" s="402"/>
      <c r="M3" s="173"/>
      <c r="N3" s="173"/>
      <c r="O3" s="173"/>
    </row>
    <row r="4" spans="3:15" ht="21.75" thickBot="1" x14ac:dyDescent="0.3">
      <c r="D4" s="174"/>
      <c r="E4" s="174"/>
      <c r="F4" s="174"/>
      <c r="G4" s="174"/>
      <c r="H4" s="174"/>
      <c r="I4" s="174"/>
      <c r="J4" s="174"/>
      <c r="K4" s="174"/>
      <c r="L4" s="174"/>
      <c r="M4" s="173"/>
      <c r="N4" s="173"/>
      <c r="O4" s="173"/>
    </row>
    <row r="5" spans="3:15" x14ac:dyDescent="0.25">
      <c r="D5" s="403" t="s">
        <v>50</v>
      </c>
      <c r="E5" s="404"/>
      <c r="F5" s="404"/>
      <c r="G5" s="404"/>
      <c r="H5" s="404"/>
      <c r="I5" s="405">
        <f>Info!D4</f>
        <v>0</v>
      </c>
      <c r="J5" s="405"/>
      <c r="K5" s="405"/>
      <c r="L5" s="406"/>
    </row>
    <row r="6" spans="3:15" ht="15.75" thickBot="1" x14ac:dyDescent="0.3">
      <c r="D6" s="365" t="s">
        <v>51</v>
      </c>
      <c r="E6" s="366"/>
      <c r="F6" s="366"/>
      <c r="G6" s="366"/>
      <c r="H6" s="366"/>
      <c r="I6" s="407" t="s">
        <v>82</v>
      </c>
      <c r="J6" s="407"/>
      <c r="K6" s="407"/>
      <c r="L6" s="408"/>
    </row>
    <row r="7" spans="3:15" ht="15.75" thickBot="1" x14ac:dyDescent="0.3">
      <c r="D7" s="175"/>
      <c r="E7" s="175"/>
      <c r="F7" s="175"/>
      <c r="G7" s="175"/>
      <c r="H7" s="175"/>
      <c r="I7" s="176"/>
      <c r="J7" s="176"/>
      <c r="K7" s="176"/>
      <c r="L7" s="176"/>
    </row>
    <row r="8" spans="3:15" ht="16.5" thickBot="1" x14ac:dyDescent="0.3">
      <c r="C8" s="392" t="s">
        <v>76</v>
      </c>
      <c r="D8" s="393"/>
      <c r="E8" s="393"/>
      <c r="F8" s="393"/>
      <c r="G8" s="393"/>
      <c r="H8" s="393"/>
      <c r="I8" s="393"/>
      <c r="J8" s="393"/>
      <c r="K8" s="393"/>
      <c r="L8" s="393"/>
      <c r="M8" s="394"/>
    </row>
    <row r="9" spans="3:15" ht="23.25" customHeight="1" x14ac:dyDescent="0.25">
      <c r="C9" s="177"/>
      <c r="D9" s="144"/>
      <c r="E9" s="144"/>
      <c r="F9" s="144"/>
      <c r="G9" s="144"/>
      <c r="H9" s="144"/>
      <c r="I9" s="144"/>
      <c r="J9" s="144"/>
      <c r="K9" s="144"/>
      <c r="L9" s="144"/>
      <c r="M9" s="178"/>
    </row>
    <row r="10" spans="3:15" ht="18" x14ac:dyDescent="0.35">
      <c r="C10" s="177"/>
      <c r="D10" s="144"/>
      <c r="E10" s="179" t="s">
        <v>48</v>
      </c>
      <c r="F10" s="175"/>
      <c r="G10" s="110" t="s">
        <v>14</v>
      </c>
      <c r="H10" s="144"/>
      <c r="I10" s="110" t="s">
        <v>59</v>
      </c>
      <c r="J10" s="144"/>
      <c r="K10" s="140" t="s">
        <v>153</v>
      </c>
      <c r="L10" s="144"/>
      <c r="M10" s="178"/>
    </row>
    <row r="11" spans="3:15" x14ac:dyDescent="0.25">
      <c r="C11" s="177"/>
      <c r="D11" s="144"/>
      <c r="E11" s="114" t="s">
        <v>0</v>
      </c>
      <c r="F11" s="175"/>
      <c r="G11" s="114" t="s">
        <v>1</v>
      </c>
      <c r="H11" s="144"/>
      <c r="I11" s="114" t="s">
        <v>1</v>
      </c>
      <c r="J11" s="144"/>
      <c r="K11" s="147" t="s">
        <v>1</v>
      </c>
      <c r="L11" s="144"/>
      <c r="M11" s="178"/>
    </row>
    <row r="12" spans="3:15" x14ac:dyDescent="0.25">
      <c r="C12" s="177"/>
      <c r="D12" s="144"/>
      <c r="E12" s="15"/>
      <c r="F12" s="144"/>
      <c r="G12" s="15"/>
      <c r="H12" s="144"/>
      <c r="I12" s="152">
        <f>IF(L24&lt;0.2*J24,L24,0.2*J24)</f>
        <v>0</v>
      </c>
      <c r="J12" s="144"/>
      <c r="K12" s="151">
        <f>J24-AB56-AF56-AJ56-AN56-AR56-AV56-AZ56-BD56-BH56-BL56-BP56-BT56</f>
        <v>0</v>
      </c>
      <c r="L12" s="144"/>
      <c r="M12" s="178"/>
    </row>
    <row r="13" spans="3:15" x14ac:dyDescent="0.25">
      <c r="C13" s="177"/>
      <c r="D13" s="144"/>
      <c r="E13" s="144"/>
      <c r="F13" s="144"/>
      <c r="G13" s="144"/>
      <c r="H13" s="144"/>
      <c r="I13" s="144"/>
      <c r="J13" s="144"/>
      <c r="K13" s="144"/>
      <c r="L13" s="144"/>
      <c r="M13" s="178"/>
    </row>
    <row r="14" spans="3:15" x14ac:dyDescent="0.25">
      <c r="C14" s="177"/>
      <c r="D14" s="144"/>
      <c r="E14" s="144"/>
      <c r="F14" s="144"/>
      <c r="G14" s="144"/>
      <c r="H14" s="144"/>
      <c r="I14" s="144"/>
      <c r="J14" s="144"/>
      <c r="K14" s="144"/>
      <c r="L14" s="144"/>
      <c r="M14" s="180"/>
    </row>
    <row r="15" spans="3:15" ht="47.25" customHeight="1" x14ac:dyDescent="0.25">
      <c r="C15" s="177"/>
      <c r="D15" s="395" t="s">
        <v>3</v>
      </c>
      <c r="E15" s="395"/>
      <c r="F15" s="395"/>
      <c r="G15" s="181" t="s">
        <v>18</v>
      </c>
      <c r="H15" s="181" t="s">
        <v>20</v>
      </c>
      <c r="I15" s="181" t="s">
        <v>21</v>
      </c>
      <c r="J15" s="181" t="s">
        <v>19</v>
      </c>
      <c r="K15" s="182" t="s">
        <v>12</v>
      </c>
      <c r="L15" s="182" t="s">
        <v>13</v>
      </c>
      <c r="M15" s="178"/>
    </row>
    <row r="16" spans="3:15" x14ac:dyDescent="0.25">
      <c r="C16" s="177"/>
      <c r="D16" s="395"/>
      <c r="E16" s="395"/>
      <c r="F16" s="395"/>
      <c r="G16" s="114" t="s">
        <v>1</v>
      </c>
      <c r="H16" s="114" t="s">
        <v>1</v>
      </c>
      <c r="I16" s="114" t="s">
        <v>1</v>
      </c>
      <c r="J16" s="114" t="s">
        <v>1</v>
      </c>
      <c r="K16" s="114" t="s">
        <v>1</v>
      </c>
      <c r="L16" s="114" t="s">
        <v>1</v>
      </c>
      <c r="M16" s="178"/>
    </row>
    <row r="17" spans="3:73" x14ac:dyDescent="0.25">
      <c r="C17" s="177"/>
      <c r="D17" s="396" t="s">
        <v>4</v>
      </c>
      <c r="E17" s="396"/>
      <c r="F17" s="396"/>
      <c r="G17" s="16"/>
      <c r="H17" s="16"/>
      <c r="I17" s="16"/>
      <c r="J17" s="132">
        <f>G17-H17-I17</f>
        <v>0</v>
      </c>
      <c r="K17" s="16"/>
      <c r="L17" s="16"/>
      <c r="M17" s="178"/>
    </row>
    <row r="18" spans="3:73" x14ac:dyDescent="0.25">
      <c r="C18" s="177"/>
      <c r="D18" s="396" t="s">
        <v>5</v>
      </c>
      <c r="E18" s="396"/>
      <c r="F18" s="396"/>
      <c r="G18" s="16"/>
      <c r="H18" s="16"/>
      <c r="I18" s="16"/>
      <c r="J18" s="132">
        <f>G18-H18-I18</f>
        <v>0</v>
      </c>
      <c r="K18" s="16"/>
      <c r="L18" s="16"/>
      <c r="M18" s="178"/>
    </row>
    <row r="19" spans="3:73" x14ac:dyDescent="0.25">
      <c r="C19" s="177"/>
      <c r="D19" s="396" t="s">
        <v>10</v>
      </c>
      <c r="E19" s="396"/>
      <c r="F19" s="396"/>
      <c r="G19" s="16"/>
      <c r="H19" s="16"/>
      <c r="I19" s="16"/>
      <c r="J19" s="132">
        <f t="shared" ref="J19:J23" si="0">G19-H19-I19</f>
        <v>0</v>
      </c>
      <c r="K19" s="16"/>
      <c r="L19" s="16"/>
      <c r="M19" s="178"/>
    </row>
    <row r="20" spans="3:73" x14ac:dyDescent="0.25">
      <c r="C20" s="177"/>
      <c r="D20" s="396" t="s">
        <v>9</v>
      </c>
      <c r="E20" s="396"/>
      <c r="F20" s="396"/>
      <c r="G20" s="16"/>
      <c r="H20" s="16"/>
      <c r="I20" s="16"/>
      <c r="J20" s="132">
        <f t="shared" si="0"/>
        <v>0</v>
      </c>
      <c r="K20" s="16"/>
      <c r="L20" s="16"/>
      <c r="M20" s="178"/>
    </row>
    <row r="21" spans="3:73" x14ac:dyDescent="0.25">
      <c r="C21" s="177"/>
      <c r="D21" s="396" t="s">
        <v>8</v>
      </c>
      <c r="E21" s="396"/>
      <c r="F21" s="396"/>
      <c r="G21" s="16"/>
      <c r="H21" s="16"/>
      <c r="I21" s="16"/>
      <c r="J21" s="132">
        <f>G21-H21-I21</f>
        <v>0</v>
      </c>
      <c r="K21" s="16"/>
      <c r="L21" s="16"/>
      <c r="M21" s="178"/>
    </row>
    <row r="22" spans="3:73" x14ac:dyDescent="0.25">
      <c r="C22" s="177"/>
      <c r="D22" s="396" t="s">
        <v>7</v>
      </c>
      <c r="E22" s="396"/>
      <c r="F22" s="396"/>
      <c r="G22" s="16"/>
      <c r="H22" s="16"/>
      <c r="I22" s="16"/>
      <c r="J22" s="132">
        <f t="shared" si="0"/>
        <v>0</v>
      </c>
      <c r="K22" s="16"/>
      <c r="L22" s="16"/>
      <c r="M22" s="178"/>
    </row>
    <row r="23" spans="3:73" ht="15.75" thickBot="1" x14ac:dyDescent="0.3">
      <c r="C23" s="177"/>
      <c r="D23" s="396" t="s">
        <v>6</v>
      </c>
      <c r="E23" s="396"/>
      <c r="F23" s="396"/>
      <c r="G23" s="16"/>
      <c r="H23" s="16"/>
      <c r="I23" s="16"/>
      <c r="J23" s="132">
        <f t="shared" si="0"/>
        <v>0</v>
      </c>
      <c r="K23" s="16"/>
      <c r="L23" s="16"/>
      <c r="M23" s="178"/>
    </row>
    <row r="24" spans="3:73" x14ac:dyDescent="0.25">
      <c r="C24" s="177"/>
      <c r="D24" s="419" t="s">
        <v>11</v>
      </c>
      <c r="E24" s="419"/>
      <c r="F24" s="419"/>
      <c r="G24" s="183">
        <f>SUM(G17:G23)</f>
        <v>0</v>
      </c>
      <c r="H24" s="183">
        <f t="shared" ref="H24:L24" si="1">SUM(H17:H23)</f>
        <v>0</v>
      </c>
      <c r="I24" s="183">
        <f t="shared" si="1"/>
        <v>0</v>
      </c>
      <c r="J24" s="183">
        <f>SUM(J17:J23)</f>
        <v>0</v>
      </c>
      <c r="K24" s="183">
        <f t="shared" si="1"/>
        <v>0</v>
      </c>
      <c r="L24" s="183">
        <f t="shared" si="1"/>
        <v>0</v>
      </c>
      <c r="M24" s="178"/>
      <c r="V24" s="184"/>
      <c r="W24" s="185"/>
      <c r="X24" s="185"/>
      <c r="Y24" s="186"/>
      <c r="Z24" s="186"/>
      <c r="AA24" s="186"/>
      <c r="AB24" s="187"/>
      <c r="AC24" s="186"/>
      <c r="AD24" s="186"/>
      <c r="AE24" s="186"/>
      <c r="AF24" s="187"/>
      <c r="AG24" s="186"/>
      <c r="AH24" s="186"/>
      <c r="AI24" s="186"/>
      <c r="AJ24" s="187"/>
      <c r="AK24" s="186"/>
      <c r="AL24" s="186"/>
      <c r="AM24" s="186"/>
      <c r="AN24" s="187"/>
      <c r="AO24" s="186"/>
      <c r="AP24" s="186"/>
      <c r="AQ24" s="186"/>
      <c r="AR24" s="187"/>
      <c r="AS24" s="186"/>
      <c r="AT24" s="186"/>
      <c r="AU24" s="186"/>
      <c r="AV24" s="187"/>
      <c r="AW24" s="186"/>
      <c r="AX24" s="186"/>
      <c r="AY24" s="186"/>
      <c r="AZ24" s="187"/>
      <c r="BA24" s="186"/>
      <c r="BB24" s="186"/>
      <c r="BC24" s="186"/>
      <c r="BD24" s="187"/>
      <c r="BE24" s="186"/>
      <c r="BF24" s="186"/>
      <c r="BG24" s="186"/>
      <c r="BH24" s="187"/>
      <c r="BI24" s="186"/>
      <c r="BJ24" s="186"/>
      <c r="BK24" s="186"/>
      <c r="BL24" s="187"/>
      <c r="BM24" s="186"/>
      <c r="BN24" s="186"/>
      <c r="BO24" s="186"/>
      <c r="BP24" s="187"/>
      <c r="BQ24" s="186"/>
      <c r="BR24" s="186"/>
      <c r="BS24" s="186"/>
      <c r="BT24" s="187"/>
      <c r="BU24" s="188"/>
    </row>
    <row r="25" spans="3:73" ht="20.25" customHeight="1" thickBot="1" x14ac:dyDescent="0.3">
      <c r="C25" s="189"/>
      <c r="D25" s="190"/>
      <c r="E25" s="190"/>
      <c r="F25" s="190"/>
      <c r="G25" s="191"/>
      <c r="H25" s="191"/>
      <c r="I25" s="191"/>
      <c r="J25" s="191"/>
      <c r="K25" s="192"/>
      <c r="L25" s="192"/>
      <c r="M25" s="193"/>
      <c r="V25" s="177"/>
      <c r="W25" s="194"/>
      <c r="X25" s="194"/>
      <c r="Y25" s="409" t="s">
        <v>131</v>
      </c>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195"/>
      <c r="AX25" s="195"/>
      <c r="AY25" s="195"/>
      <c r="AZ25" s="196"/>
      <c r="BA25" s="195"/>
      <c r="BB25" s="195"/>
      <c r="BC25" s="195"/>
      <c r="BD25" s="196"/>
      <c r="BE25" s="195"/>
      <c r="BF25" s="195"/>
      <c r="BG25" s="195"/>
      <c r="BH25" s="196"/>
      <c r="BI25" s="195"/>
      <c r="BJ25" s="195"/>
      <c r="BK25" s="195"/>
      <c r="BL25" s="196"/>
      <c r="BM25" s="195"/>
      <c r="BN25" s="195"/>
      <c r="BO25" s="195"/>
      <c r="BP25" s="196"/>
      <c r="BQ25" s="195"/>
      <c r="BR25" s="195"/>
      <c r="BS25" s="195"/>
      <c r="BT25" s="196"/>
      <c r="BU25" s="178"/>
    </row>
    <row r="26" spans="3:73" ht="20.25" customHeight="1" x14ac:dyDescent="0.25">
      <c r="C26" s="144"/>
      <c r="D26" s="176"/>
      <c r="E26" s="176"/>
      <c r="F26" s="176"/>
      <c r="G26" s="197"/>
      <c r="H26" s="197"/>
      <c r="I26" s="197"/>
      <c r="J26" s="197"/>
      <c r="K26" s="144"/>
      <c r="L26" s="144"/>
      <c r="M26" s="144"/>
      <c r="V26" s="177"/>
      <c r="W26" s="144"/>
      <c r="X26" s="144"/>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195"/>
      <c r="AX26" s="195"/>
      <c r="AY26" s="195"/>
      <c r="AZ26" s="196"/>
      <c r="BA26" s="195"/>
      <c r="BB26" s="195"/>
      <c r="BC26" s="195"/>
      <c r="BD26" s="196"/>
      <c r="BE26" s="195"/>
      <c r="BF26" s="195"/>
      <c r="BG26" s="195"/>
      <c r="BH26" s="196"/>
      <c r="BI26" s="195"/>
      <c r="BJ26" s="195"/>
      <c r="BK26" s="195"/>
      <c r="BL26" s="196"/>
      <c r="BM26" s="195"/>
      <c r="BN26" s="195"/>
      <c r="BO26" s="195"/>
      <c r="BP26" s="196"/>
      <c r="BQ26" s="195"/>
      <c r="BR26" s="195"/>
      <c r="BS26" s="195"/>
      <c r="BT26" s="196"/>
      <c r="BU26" s="178"/>
    </row>
    <row r="27" spans="3:73" x14ac:dyDescent="0.25">
      <c r="C27" s="144"/>
      <c r="D27" s="176"/>
      <c r="E27" s="176"/>
      <c r="F27" s="176"/>
      <c r="G27" s="197"/>
      <c r="H27" s="197"/>
      <c r="I27" s="197"/>
      <c r="J27" s="197"/>
      <c r="K27" s="144"/>
      <c r="L27" s="144"/>
      <c r="M27" s="144"/>
      <c r="V27" s="177"/>
      <c r="W27" s="144"/>
      <c r="X27" s="144"/>
      <c r="Y27" s="198"/>
      <c r="Z27" s="198"/>
      <c r="AA27" s="198"/>
      <c r="AB27" s="199"/>
      <c r="AC27" s="198"/>
      <c r="AD27" s="198"/>
      <c r="AE27" s="198"/>
      <c r="AF27" s="199"/>
      <c r="AG27" s="198"/>
      <c r="AH27" s="198"/>
      <c r="AI27" s="198"/>
      <c r="AJ27" s="199"/>
      <c r="AK27" s="198"/>
      <c r="AL27" s="198"/>
      <c r="AM27" s="198"/>
      <c r="AN27" s="199"/>
      <c r="AO27" s="198"/>
      <c r="AP27" s="198"/>
      <c r="AQ27" s="198"/>
      <c r="AR27" s="199"/>
      <c r="AS27" s="198"/>
      <c r="AT27" s="198"/>
      <c r="AU27" s="198"/>
      <c r="AV27" s="199"/>
      <c r="AW27" s="198"/>
      <c r="AX27" s="198"/>
      <c r="AY27" s="198"/>
      <c r="AZ27" s="199"/>
      <c r="BA27" s="198"/>
      <c r="BB27" s="198"/>
      <c r="BC27" s="198"/>
      <c r="BD27" s="199"/>
      <c r="BE27" s="198"/>
      <c r="BF27" s="198"/>
      <c r="BG27" s="198"/>
      <c r="BH27" s="199"/>
      <c r="BI27" s="198"/>
      <c r="BJ27" s="198"/>
      <c r="BK27" s="198"/>
      <c r="BL27" s="199"/>
      <c r="BM27" s="198"/>
      <c r="BN27" s="198"/>
      <c r="BO27" s="198"/>
      <c r="BP27" s="199"/>
      <c r="BQ27" s="198"/>
      <c r="BR27" s="198"/>
      <c r="BS27" s="198"/>
      <c r="BT27" s="199"/>
      <c r="BU27" s="178"/>
    </row>
    <row r="28" spans="3:73" ht="15.75" thickBot="1" x14ac:dyDescent="0.3">
      <c r="D28" s="176"/>
      <c r="E28" s="176"/>
      <c r="F28" s="176"/>
      <c r="G28" s="197"/>
      <c r="H28" s="197"/>
      <c r="I28" s="197"/>
      <c r="J28" s="197"/>
      <c r="V28" s="177"/>
      <c r="W28" s="115"/>
      <c r="X28" s="115"/>
      <c r="Y28" s="352" t="s">
        <v>113</v>
      </c>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178"/>
    </row>
    <row r="29" spans="3:73" ht="16.5" customHeight="1" x14ac:dyDescent="0.25">
      <c r="C29" s="411" t="s">
        <v>77</v>
      </c>
      <c r="D29" s="412"/>
      <c r="E29" s="412"/>
      <c r="F29" s="412"/>
      <c r="G29" s="412"/>
      <c r="H29" s="412"/>
      <c r="I29" s="412"/>
      <c r="J29" s="412"/>
      <c r="K29" s="412"/>
      <c r="L29" s="412"/>
      <c r="M29" s="412"/>
      <c r="N29" s="412"/>
      <c r="O29" s="412"/>
      <c r="P29" s="412"/>
      <c r="Q29" s="413"/>
      <c r="R29" s="413"/>
      <c r="S29" s="413"/>
      <c r="T29" s="414"/>
      <c r="U29" s="200"/>
      <c r="V29" s="177"/>
      <c r="W29" s="415" t="s">
        <v>115</v>
      </c>
      <c r="X29" s="415"/>
      <c r="Y29" s="418" t="s">
        <v>83</v>
      </c>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178"/>
    </row>
    <row r="30" spans="3:73" x14ac:dyDescent="0.25">
      <c r="C30" s="177"/>
      <c r="D30" s="176"/>
      <c r="E30" s="176"/>
      <c r="F30" s="176"/>
      <c r="G30" s="197"/>
      <c r="H30" s="197"/>
      <c r="I30" s="197"/>
      <c r="J30" s="197"/>
      <c r="K30" s="144"/>
      <c r="L30" s="144"/>
      <c r="M30" s="144"/>
      <c r="N30" s="144"/>
      <c r="O30" s="144"/>
      <c r="P30" s="144"/>
      <c r="Q30" s="144"/>
      <c r="R30" s="144"/>
      <c r="S30" s="144"/>
      <c r="T30" s="178"/>
      <c r="U30" s="144"/>
      <c r="V30" s="177"/>
      <c r="W30" s="415"/>
      <c r="X30" s="415"/>
      <c r="Y30" s="416">
        <v>41548</v>
      </c>
      <c r="Z30" s="416"/>
      <c r="AA30" s="416"/>
      <c r="AB30" s="201"/>
      <c r="AC30" s="417">
        <v>41579</v>
      </c>
      <c r="AD30" s="417"/>
      <c r="AE30" s="417"/>
      <c r="AF30" s="418"/>
      <c r="AG30" s="417">
        <v>41609</v>
      </c>
      <c r="AH30" s="417"/>
      <c r="AI30" s="417"/>
      <c r="AJ30" s="418"/>
      <c r="AK30" s="417">
        <v>41640</v>
      </c>
      <c r="AL30" s="417"/>
      <c r="AM30" s="417"/>
      <c r="AN30" s="418"/>
      <c r="AO30" s="417">
        <v>41671</v>
      </c>
      <c r="AP30" s="417"/>
      <c r="AQ30" s="417"/>
      <c r="AR30" s="418"/>
      <c r="AS30" s="417">
        <v>41699</v>
      </c>
      <c r="AT30" s="417"/>
      <c r="AU30" s="417"/>
      <c r="AV30" s="418"/>
      <c r="AW30" s="417">
        <v>41730</v>
      </c>
      <c r="AX30" s="417"/>
      <c r="AY30" s="417"/>
      <c r="AZ30" s="418"/>
      <c r="BA30" s="417">
        <v>41760</v>
      </c>
      <c r="BB30" s="417"/>
      <c r="BC30" s="417"/>
      <c r="BD30" s="418"/>
      <c r="BE30" s="417">
        <v>41791</v>
      </c>
      <c r="BF30" s="417"/>
      <c r="BG30" s="417"/>
      <c r="BH30" s="418"/>
      <c r="BI30" s="417">
        <v>41821</v>
      </c>
      <c r="BJ30" s="417"/>
      <c r="BK30" s="417"/>
      <c r="BL30" s="418"/>
      <c r="BM30" s="417">
        <v>41852</v>
      </c>
      <c r="BN30" s="417"/>
      <c r="BO30" s="417"/>
      <c r="BP30" s="418"/>
      <c r="BQ30" s="417">
        <v>41883</v>
      </c>
      <c r="BR30" s="417"/>
      <c r="BS30" s="417"/>
      <c r="BT30" s="418"/>
      <c r="BU30" s="178"/>
    </row>
    <row r="31" spans="3:73" ht="66" customHeight="1" x14ac:dyDescent="0.25">
      <c r="C31" s="177"/>
      <c r="D31" s="395" t="s">
        <v>3</v>
      </c>
      <c r="E31" s="395"/>
      <c r="F31" s="395"/>
      <c r="G31" s="181" t="s">
        <v>66</v>
      </c>
      <c r="H31" s="181" t="s">
        <v>67</v>
      </c>
      <c r="I31" s="203" t="s">
        <v>141</v>
      </c>
      <c r="J31" s="181" t="s">
        <v>68</v>
      </c>
      <c r="K31" s="181" t="s">
        <v>69</v>
      </c>
      <c r="L31" s="181" t="s">
        <v>70</v>
      </c>
      <c r="M31" s="181" t="s">
        <v>71</v>
      </c>
      <c r="N31" s="181" t="s">
        <v>72</v>
      </c>
      <c r="O31" s="203" t="s">
        <v>142</v>
      </c>
      <c r="P31" s="203" t="s">
        <v>143</v>
      </c>
      <c r="Q31" s="203" t="s">
        <v>144</v>
      </c>
      <c r="R31" s="203" t="s">
        <v>145</v>
      </c>
      <c r="S31" s="181" t="s">
        <v>132</v>
      </c>
      <c r="T31" s="204" t="s">
        <v>133</v>
      </c>
      <c r="V31" s="177"/>
      <c r="W31" s="415"/>
      <c r="X31" s="415"/>
      <c r="Y31" s="205" t="s">
        <v>120</v>
      </c>
      <c r="Z31" s="205" t="s">
        <v>181</v>
      </c>
      <c r="AA31" s="205" t="s">
        <v>122</v>
      </c>
      <c r="AB31" s="206" t="s">
        <v>114</v>
      </c>
      <c r="AC31" s="205" t="s">
        <v>120</v>
      </c>
      <c r="AD31" s="205" t="s">
        <v>181</v>
      </c>
      <c r="AE31" s="205" t="s">
        <v>122</v>
      </c>
      <c r="AF31" s="206" t="s">
        <v>114</v>
      </c>
      <c r="AG31" s="205" t="s">
        <v>120</v>
      </c>
      <c r="AH31" s="205" t="s">
        <v>181</v>
      </c>
      <c r="AI31" s="205" t="s">
        <v>122</v>
      </c>
      <c r="AJ31" s="206" t="s">
        <v>114</v>
      </c>
      <c r="AK31" s="205" t="s">
        <v>120</v>
      </c>
      <c r="AL31" s="205" t="s">
        <v>181</v>
      </c>
      <c r="AM31" s="205" t="s">
        <v>122</v>
      </c>
      <c r="AN31" s="206" t="s">
        <v>114</v>
      </c>
      <c r="AO31" s="205" t="s">
        <v>120</v>
      </c>
      <c r="AP31" s="205" t="s">
        <v>181</v>
      </c>
      <c r="AQ31" s="205" t="s">
        <v>122</v>
      </c>
      <c r="AR31" s="206" t="s">
        <v>114</v>
      </c>
      <c r="AS31" s="205" t="s">
        <v>120</v>
      </c>
      <c r="AT31" s="205" t="s">
        <v>181</v>
      </c>
      <c r="AU31" s="205" t="s">
        <v>122</v>
      </c>
      <c r="AV31" s="206" t="s">
        <v>114</v>
      </c>
      <c r="AW31" s="205" t="s">
        <v>120</v>
      </c>
      <c r="AX31" s="205" t="s">
        <v>181</v>
      </c>
      <c r="AY31" s="205" t="s">
        <v>122</v>
      </c>
      <c r="AZ31" s="206" t="s">
        <v>114</v>
      </c>
      <c r="BA31" s="205" t="s">
        <v>120</v>
      </c>
      <c r="BB31" s="205" t="s">
        <v>181</v>
      </c>
      <c r="BC31" s="205" t="s">
        <v>122</v>
      </c>
      <c r="BD31" s="206" t="s">
        <v>114</v>
      </c>
      <c r="BE31" s="205" t="s">
        <v>120</v>
      </c>
      <c r="BF31" s="205" t="s">
        <v>181</v>
      </c>
      <c r="BG31" s="205" t="s">
        <v>122</v>
      </c>
      <c r="BH31" s="206" t="s">
        <v>114</v>
      </c>
      <c r="BI31" s="205" t="s">
        <v>120</v>
      </c>
      <c r="BJ31" s="205" t="s">
        <v>181</v>
      </c>
      <c r="BK31" s="205" t="s">
        <v>122</v>
      </c>
      <c r="BL31" s="206" t="s">
        <v>114</v>
      </c>
      <c r="BM31" s="205" t="s">
        <v>120</v>
      </c>
      <c r="BN31" s="205" t="s">
        <v>181</v>
      </c>
      <c r="BO31" s="205" t="s">
        <v>122</v>
      </c>
      <c r="BP31" s="206" t="s">
        <v>114</v>
      </c>
      <c r="BQ31" s="205" t="s">
        <v>120</v>
      </c>
      <c r="BR31" s="205" t="s">
        <v>181</v>
      </c>
      <c r="BS31" s="205" t="s">
        <v>122</v>
      </c>
      <c r="BT31" s="206" t="s">
        <v>114</v>
      </c>
      <c r="BU31" s="178"/>
    </row>
    <row r="32" spans="3:73" s="171" customFormat="1" ht="15" customHeight="1" x14ac:dyDescent="0.25">
      <c r="C32" s="207"/>
      <c r="D32" s="395"/>
      <c r="E32" s="395"/>
      <c r="F32" s="395"/>
      <c r="G32" s="208" t="s">
        <v>1</v>
      </c>
      <c r="H32" s="208" t="s">
        <v>1</v>
      </c>
      <c r="I32" s="208" t="s">
        <v>1</v>
      </c>
      <c r="J32" s="209" t="s">
        <v>1</v>
      </c>
      <c r="K32" s="209" t="s">
        <v>1</v>
      </c>
      <c r="L32" s="208" t="s">
        <v>1</v>
      </c>
      <c r="M32" s="210" t="s">
        <v>1</v>
      </c>
      <c r="N32" s="210" t="s">
        <v>1</v>
      </c>
      <c r="O32" s="210" t="s">
        <v>1</v>
      </c>
      <c r="P32" s="210" t="s">
        <v>1</v>
      </c>
      <c r="Q32" s="210" t="s">
        <v>1</v>
      </c>
      <c r="R32" s="210" t="s">
        <v>1</v>
      </c>
      <c r="S32" s="210" t="s">
        <v>1</v>
      </c>
      <c r="T32" s="211" t="s">
        <v>1</v>
      </c>
      <c r="V32" s="207"/>
      <c r="W32" s="346" t="s">
        <v>84</v>
      </c>
      <c r="X32" s="212">
        <v>41579</v>
      </c>
      <c r="Y32" s="420"/>
      <c r="Z32" s="420"/>
      <c r="AA32" s="420"/>
      <c r="AB32" s="421"/>
      <c r="AC32" s="213"/>
      <c r="AD32" s="213"/>
      <c r="AE32" s="213"/>
      <c r="AF32" s="422"/>
      <c r="AG32" s="213"/>
      <c r="AH32" s="213"/>
      <c r="AI32" s="213"/>
      <c r="AJ32" s="214"/>
      <c r="AK32" s="213"/>
      <c r="AL32" s="213"/>
      <c r="AM32" s="213"/>
      <c r="AN32" s="214"/>
      <c r="AO32" s="213"/>
      <c r="AP32" s="213"/>
      <c r="AQ32" s="213"/>
      <c r="AR32" s="214"/>
      <c r="AS32" s="213"/>
      <c r="AT32" s="213"/>
      <c r="AU32" s="213"/>
      <c r="AV32" s="214"/>
      <c r="AW32" s="213"/>
      <c r="AX32" s="213"/>
      <c r="AY32" s="213"/>
      <c r="AZ32" s="214"/>
      <c r="BA32" s="213"/>
      <c r="BB32" s="213"/>
      <c r="BC32" s="213"/>
      <c r="BD32" s="214"/>
      <c r="BE32" s="213"/>
      <c r="BF32" s="213"/>
      <c r="BG32" s="213"/>
      <c r="BH32" s="214"/>
      <c r="BI32" s="213"/>
      <c r="BJ32" s="213"/>
      <c r="BK32" s="213"/>
      <c r="BL32" s="214"/>
      <c r="BM32" s="213"/>
      <c r="BN32" s="213"/>
      <c r="BO32" s="213"/>
      <c r="BP32" s="214"/>
      <c r="BQ32" s="213"/>
      <c r="BR32" s="213"/>
      <c r="BS32" s="213"/>
      <c r="BT32" s="214"/>
      <c r="BU32" s="215"/>
    </row>
    <row r="33" spans="3:73" x14ac:dyDescent="0.25">
      <c r="C33" s="177"/>
      <c r="D33" s="396" t="s">
        <v>4</v>
      </c>
      <c r="E33" s="396"/>
      <c r="F33" s="396"/>
      <c r="G33" s="16"/>
      <c r="H33" s="16"/>
      <c r="I33" s="16"/>
      <c r="J33" s="16"/>
      <c r="K33" s="16"/>
      <c r="L33" s="16"/>
      <c r="M33" s="16"/>
      <c r="N33" s="16"/>
      <c r="O33" s="16"/>
      <c r="P33" s="16"/>
      <c r="Q33" s="16"/>
      <c r="R33" s="16"/>
      <c r="S33" s="16"/>
      <c r="T33" s="45"/>
      <c r="V33" s="177"/>
      <c r="W33" s="425"/>
      <c r="X33" s="125">
        <f>X32+31</f>
        <v>41610</v>
      </c>
      <c r="Y33" s="420"/>
      <c r="Z33" s="420"/>
      <c r="AA33" s="420"/>
      <c r="AB33" s="421"/>
      <c r="AC33" s="420"/>
      <c r="AD33" s="420"/>
      <c r="AE33" s="420"/>
      <c r="AF33" s="423"/>
      <c r="AG33" s="213"/>
      <c r="AH33" s="213"/>
      <c r="AI33" s="213"/>
      <c r="AJ33" s="214"/>
      <c r="AK33" s="213"/>
      <c r="AL33" s="213"/>
      <c r="AM33" s="213"/>
      <c r="AN33" s="214"/>
      <c r="AO33" s="213"/>
      <c r="AP33" s="213"/>
      <c r="AQ33" s="213"/>
      <c r="AR33" s="214"/>
      <c r="AS33" s="213"/>
      <c r="AT33" s="213"/>
      <c r="AU33" s="213"/>
      <c r="AV33" s="214"/>
      <c r="AW33" s="213"/>
      <c r="AX33" s="213"/>
      <c r="AY33" s="213"/>
      <c r="AZ33" s="214"/>
      <c r="BA33" s="213"/>
      <c r="BB33" s="213"/>
      <c r="BC33" s="213"/>
      <c r="BD33" s="214"/>
      <c r="BE33" s="213"/>
      <c r="BF33" s="213"/>
      <c r="BG33" s="213"/>
      <c r="BH33" s="214"/>
      <c r="BI33" s="213"/>
      <c r="BJ33" s="213"/>
      <c r="BK33" s="213"/>
      <c r="BL33" s="214"/>
      <c r="BM33" s="213"/>
      <c r="BN33" s="213"/>
      <c r="BO33" s="213"/>
      <c r="BP33" s="214"/>
      <c r="BQ33" s="213"/>
      <c r="BR33" s="213"/>
      <c r="BS33" s="213"/>
      <c r="BT33" s="214"/>
      <c r="BU33" s="178"/>
    </row>
    <row r="34" spans="3:73" x14ac:dyDescent="0.25">
      <c r="C34" s="177"/>
      <c r="D34" s="396" t="s">
        <v>5</v>
      </c>
      <c r="E34" s="396"/>
      <c r="F34" s="396"/>
      <c r="G34" s="16"/>
      <c r="H34" s="16"/>
      <c r="I34" s="16"/>
      <c r="J34" s="16"/>
      <c r="K34" s="16"/>
      <c r="L34" s="16"/>
      <c r="M34" s="16"/>
      <c r="N34" s="16"/>
      <c r="O34" s="16"/>
      <c r="P34" s="16"/>
      <c r="Q34" s="16"/>
      <c r="R34" s="16"/>
      <c r="S34" s="16"/>
      <c r="T34" s="45"/>
      <c r="V34" s="177"/>
      <c r="W34" s="425"/>
      <c r="X34" s="125">
        <f t="shared" ref="X34:X54" si="2">X33+31</f>
        <v>41641</v>
      </c>
      <c r="Y34" s="420"/>
      <c r="Z34" s="420"/>
      <c r="AA34" s="420"/>
      <c r="AB34" s="421"/>
      <c r="AC34" s="424"/>
      <c r="AD34" s="424"/>
      <c r="AE34" s="424"/>
      <c r="AF34" s="423"/>
      <c r="AG34" s="420"/>
      <c r="AH34" s="420"/>
      <c r="AI34" s="420"/>
      <c r="AJ34" s="421"/>
      <c r="AK34" s="213"/>
      <c r="AL34" s="213"/>
      <c r="AM34" s="213"/>
      <c r="AN34" s="214"/>
      <c r="AO34" s="213"/>
      <c r="AP34" s="213"/>
      <c r="AQ34" s="213"/>
      <c r="AR34" s="214"/>
      <c r="AS34" s="213"/>
      <c r="AT34" s="213"/>
      <c r="AU34" s="213"/>
      <c r="AV34" s="214"/>
      <c r="AW34" s="213"/>
      <c r="AX34" s="213"/>
      <c r="AY34" s="213"/>
      <c r="AZ34" s="214"/>
      <c r="BA34" s="213"/>
      <c r="BB34" s="213"/>
      <c r="BC34" s="213"/>
      <c r="BD34" s="214"/>
      <c r="BE34" s="213"/>
      <c r="BF34" s="213"/>
      <c r="BG34" s="213"/>
      <c r="BH34" s="214"/>
      <c r="BI34" s="213"/>
      <c r="BJ34" s="213"/>
      <c r="BK34" s="213"/>
      <c r="BL34" s="214"/>
      <c r="BM34" s="213"/>
      <c r="BN34" s="213"/>
      <c r="BO34" s="213"/>
      <c r="BP34" s="214"/>
      <c r="BQ34" s="213"/>
      <c r="BR34" s="213"/>
      <c r="BS34" s="213"/>
      <c r="BT34" s="214"/>
      <c r="BU34" s="178"/>
    </row>
    <row r="35" spans="3:73" x14ac:dyDescent="0.25">
      <c r="C35" s="177"/>
      <c r="D35" s="396" t="s">
        <v>10</v>
      </c>
      <c r="E35" s="396"/>
      <c r="F35" s="396"/>
      <c r="G35" s="16"/>
      <c r="H35" s="16"/>
      <c r="I35" s="16"/>
      <c r="J35" s="16"/>
      <c r="K35" s="16"/>
      <c r="L35" s="16"/>
      <c r="M35" s="16"/>
      <c r="N35" s="16"/>
      <c r="O35" s="16"/>
      <c r="P35" s="16"/>
      <c r="Q35" s="16"/>
      <c r="R35" s="16"/>
      <c r="S35" s="16"/>
      <c r="T35" s="45"/>
      <c r="V35" s="177"/>
      <c r="W35" s="425"/>
      <c r="X35" s="125">
        <f t="shared" si="2"/>
        <v>41672</v>
      </c>
      <c r="Y35" s="420"/>
      <c r="Z35" s="420"/>
      <c r="AA35" s="420"/>
      <c r="AB35" s="421"/>
      <c r="AC35" s="424"/>
      <c r="AD35" s="424"/>
      <c r="AE35" s="424"/>
      <c r="AF35" s="423"/>
      <c r="AG35" s="424"/>
      <c r="AH35" s="424"/>
      <c r="AI35" s="424"/>
      <c r="AJ35" s="421"/>
      <c r="AK35" s="420"/>
      <c r="AL35" s="420"/>
      <c r="AM35" s="420"/>
      <c r="AN35" s="421"/>
      <c r="AO35" s="213"/>
      <c r="AP35" s="213"/>
      <c r="AQ35" s="213"/>
      <c r="AR35" s="214"/>
      <c r="AS35" s="213"/>
      <c r="AT35" s="213"/>
      <c r="AU35" s="213"/>
      <c r="AV35" s="214"/>
      <c r="AW35" s="213"/>
      <c r="AX35" s="213"/>
      <c r="AY35" s="213"/>
      <c r="AZ35" s="214"/>
      <c r="BA35" s="213"/>
      <c r="BB35" s="213"/>
      <c r="BC35" s="213"/>
      <c r="BD35" s="214"/>
      <c r="BE35" s="213"/>
      <c r="BF35" s="213"/>
      <c r="BG35" s="213"/>
      <c r="BH35" s="214"/>
      <c r="BI35" s="213"/>
      <c r="BJ35" s="213"/>
      <c r="BK35" s="213"/>
      <c r="BL35" s="214"/>
      <c r="BM35" s="213"/>
      <c r="BN35" s="213"/>
      <c r="BO35" s="213"/>
      <c r="BP35" s="214"/>
      <c r="BQ35" s="213"/>
      <c r="BR35" s="213"/>
      <c r="BS35" s="213"/>
      <c r="BT35" s="214"/>
      <c r="BU35" s="178"/>
    </row>
    <row r="36" spans="3:73" x14ac:dyDescent="0.25">
      <c r="C36" s="177"/>
      <c r="D36" s="396" t="s">
        <v>9</v>
      </c>
      <c r="E36" s="396"/>
      <c r="F36" s="396"/>
      <c r="G36" s="16"/>
      <c r="H36" s="16"/>
      <c r="I36" s="16"/>
      <c r="J36" s="16"/>
      <c r="K36" s="16"/>
      <c r="L36" s="16"/>
      <c r="M36" s="16"/>
      <c r="N36" s="16"/>
      <c r="O36" s="16"/>
      <c r="P36" s="16"/>
      <c r="Q36" s="16"/>
      <c r="R36" s="16"/>
      <c r="S36" s="16"/>
      <c r="T36" s="45"/>
      <c r="V36" s="177"/>
      <c r="W36" s="425"/>
      <c r="X36" s="125">
        <f t="shared" si="2"/>
        <v>41703</v>
      </c>
      <c r="Y36" s="420"/>
      <c r="Z36" s="420"/>
      <c r="AA36" s="420"/>
      <c r="AB36" s="421"/>
      <c r="AC36" s="424"/>
      <c r="AD36" s="424"/>
      <c r="AE36" s="424"/>
      <c r="AF36" s="423"/>
      <c r="AG36" s="424"/>
      <c r="AH36" s="424"/>
      <c r="AI36" s="424"/>
      <c r="AJ36" s="421"/>
      <c r="AK36" s="420"/>
      <c r="AL36" s="420"/>
      <c r="AM36" s="420"/>
      <c r="AN36" s="421"/>
      <c r="AO36" s="420"/>
      <c r="AP36" s="420"/>
      <c r="AQ36" s="420"/>
      <c r="AR36" s="421"/>
      <c r="AS36" s="213"/>
      <c r="AT36" s="213"/>
      <c r="AU36" s="213"/>
      <c r="AV36" s="214"/>
      <c r="AW36" s="213"/>
      <c r="AX36" s="213"/>
      <c r="AY36" s="213"/>
      <c r="AZ36" s="214"/>
      <c r="BA36" s="213"/>
      <c r="BB36" s="213"/>
      <c r="BC36" s="213"/>
      <c r="BD36" s="214"/>
      <c r="BE36" s="213"/>
      <c r="BF36" s="213"/>
      <c r="BG36" s="213"/>
      <c r="BH36" s="214"/>
      <c r="BI36" s="213"/>
      <c r="BJ36" s="213"/>
      <c r="BK36" s="213"/>
      <c r="BL36" s="214"/>
      <c r="BM36" s="213"/>
      <c r="BN36" s="213"/>
      <c r="BO36" s="213"/>
      <c r="BP36" s="214"/>
      <c r="BQ36" s="213"/>
      <c r="BR36" s="213"/>
      <c r="BS36" s="213"/>
      <c r="BT36" s="214"/>
      <c r="BU36" s="178"/>
    </row>
    <row r="37" spans="3:73" x14ac:dyDescent="0.25">
      <c r="C37" s="177"/>
      <c r="D37" s="396" t="s">
        <v>8</v>
      </c>
      <c r="E37" s="396"/>
      <c r="F37" s="396"/>
      <c r="G37" s="16"/>
      <c r="H37" s="16"/>
      <c r="I37" s="16"/>
      <c r="J37" s="16"/>
      <c r="K37" s="16"/>
      <c r="L37" s="16"/>
      <c r="M37" s="16"/>
      <c r="N37" s="16"/>
      <c r="O37" s="16"/>
      <c r="P37" s="16"/>
      <c r="Q37" s="16"/>
      <c r="R37" s="16"/>
      <c r="S37" s="16"/>
      <c r="T37" s="45"/>
      <c r="V37" s="177"/>
      <c r="W37" s="425"/>
      <c r="X37" s="125">
        <f t="shared" si="2"/>
        <v>41734</v>
      </c>
      <c r="Y37" s="420"/>
      <c r="Z37" s="420"/>
      <c r="AA37" s="420"/>
      <c r="AB37" s="421"/>
      <c r="AC37" s="424"/>
      <c r="AD37" s="424"/>
      <c r="AE37" s="424"/>
      <c r="AF37" s="423"/>
      <c r="AG37" s="424"/>
      <c r="AH37" s="424"/>
      <c r="AI37" s="424"/>
      <c r="AJ37" s="421"/>
      <c r="AK37" s="420"/>
      <c r="AL37" s="420"/>
      <c r="AM37" s="420"/>
      <c r="AN37" s="421"/>
      <c r="AO37" s="420"/>
      <c r="AP37" s="420"/>
      <c r="AQ37" s="420"/>
      <c r="AR37" s="421"/>
      <c r="AS37" s="420"/>
      <c r="AT37" s="420"/>
      <c r="AU37" s="420"/>
      <c r="AV37" s="421"/>
      <c r="AW37" s="216"/>
      <c r="AX37" s="216"/>
      <c r="AY37" s="216"/>
      <c r="AZ37" s="126"/>
      <c r="BA37" s="216"/>
      <c r="BB37" s="216"/>
      <c r="BC37" s="216"/>
      <c r="BD37" s="126"/>
      <c r="BE37" s="216"/>
      <c r="BF37" s="216"/>
      <c r="BG37" s="216"/>
      <c r="BH37" s="126"/>
      <c r="BI37" s="216"/>
      <c r="BJ37" s="216"/>
      <c r="BK37" s="216"/>
      <c r="BL37" s="126"/>
      <c r="BM37" s="216"/>
      <c r="BN37" s="216"/>
      <c r="BO37" s="216"/>
      <c r="BP37" s="126"/>
      <c r="BQ37" s="216"/>
      <c r="BR37" s="216"/>
      <c r="BS37" s="216"/>
      <c r="BT37" s="126"/>
      <c r="BU37" s="178"/>
    </row>
    <row r="38" spans="3:73" x14ac:dyDescent="0.25">
      <c r="C38" s="177"/>
      <c r="D38" s="396" t="s">
        <v>7</v>
      </c>
      <c r="E38" s="396"/>
      <c r="F38" s="396"/>
      <c r="G38" s="16"/>
      <c r="H38" s="16"/>
      <c r="I38" s="16"/>
      <c r="J38" s="16"/>
      <c r="K38" s="16"/>
      <c r="L38" s="16"/>
      <c r="M38" s="16"/>
      <c r="N38" s="16"/>
      <c r="O38" s="16"/>
      <c r="P38" s="16"/>
      <c r="Q38" s="16"/>
      <c r="R38" s="16"/>
      <c r="S38" s="16"/>
      <c r="T38" s="45"/>
      <c r="V38" s="177"/>
      <c r="W38" s="425"/>
      <c r="X38" s="125">
        <f t="shared" si="2"/>
        <v>41765</v>
      </c>
      <c r="Y38" s="420"/>
      <c r="Z38" s="420"/>
      <c r="AA38" s="420"/>
      <c r="AB38" s="421"/>
      <c r="AC38" s="424"/>
      <c r="AD38" s="424"/>
      <c r="AE38" s="424"/>
      <c r="AF38" s="423"/>
      <c r="AG38" s="424"/>
      <c r="AH38" s="424"/>
      <c r="AI38" s="424"/>
      <c r="AJ38" s="421"/>
      <c r="AK38" s="420"/>
      <c r="AL38" s="420"/>
      <c r="AM38" s="420"/>
      <c r="AN38" s="421"/>
      <c r="AO38" s="420"/>
      <c r="AP38" s="420"/>
      <c r="AQ38" s="420"/>
      <c r="AR38" s="421"/>
      <c r="AS38" s="420"/>
      <c r="AT38" s="420"/>
      <c r="AU38" s="420"/>
      <c r="AV38" s="421"/>
      <c r="AW38" s="420"/>
      <c r="AX38" s="420"/>
      <c r="AY38" s="420"/>
      <c r="AZ38" s="126"/>
      <c r="BA38" s="216"/>
      <c r="BB38" s="216"/>
      <c r="BC38" s="216"/>
      <c r="BD38" s="126"/>
      <c r="BE38" s="216"/>
      <c r="BF38" s="216"/>
      <c r="BG38" s="216"/>
      <c r="BH38" s="126"/>
      <c r="BI38" s="216"/>
      <c r="BJ38" s="216"/>
      <c r="BK38" s="216"/>
      <c r="BL38" s="126"/>
      <c r="BM38" s="216"/>
      <c r="BN38" s="216"/>
      <c r="BO38" s="216"/>
      <c r="BP38" s="126"/>
      <c r="BQ38" s="216"/>
      <c r="BR38" s="216"/>
      <c r="BS38" s="216"/>
      <c r="BT38" s="126"/>
      <c r="BU38" s="178"/>
    </row>
    <row r="39" spans="3:73" x14ac:dyDescent="0.25">
      <c r="C39" s="177"/>
      <c r="D39" s="396" t="s">
        <v>6</v>
      </c>
      <c r="E39" s="396"/>
      <c r="F39" s="396"/>
      <c r="G39" s="16"/>
      <c r="H39" s="16"/>
      <c r="I39" s="16"/>
      <c r="J39" s="16"/>
      <c r="K39" s="16"/>
      <c r="L39" s="16"/>
      <c r="M39" s="16"/>
      <c r="N39" s="16"/>
      <c r="O39" s="16"/>
      <c r="P39" s="16"/>
      <c r="Q39" s="16"/>
      <c r="R39" s="16"/>
      <c r="S39" s="16"/>
      <c r="T39" s="45"/>
      <c r="V39" s="177"/>
      <c r="W39" s="425"/>
      <c r="X39" s="125">
        <f t="shared" si="2"/>
        <v>41796</v>
      </c>
      <c r="Y39" s="420"/>
      <c r="Z39" s="420"/>
      <c r="AA39" s="420"/>
      <c r="AB39" s="421"/>
      <c r="AC39" s="424"/>
      <c r="AD39" s="424"/>
      <c r="AE39" s="424"/>
      <c r="AF39" s="423"/>
      <c r="AG39" s="424"/>
      <c r="AH39" s="424"/>
      <c r="AI39" s="424"/>
      <c r="AJ39" s="421"/>
      <c r="AK39" s="420"/>
      <c r="AL39" s="420"/>
      <c r="AM39" s="420"/>
      <c r="AN39" s="421"/>
      <c r="AO39" s="420"/>
      <c r="AP39" s="420"/>
      <c r="AQ39" s="420"/>
      <c r="AR39" s="421"/>
      <c r="AS39" s="420"/>
      <c r="AT39" s="420"/>
      <c r="AU39" s="420"/>
      <c r="AV39" s="421"/>
      <c r="AW39" s="420"/>
      <c r="AX39" s="420"/>
      <c r="AY39" s="420"/>
      <c r="AZ39" s="126"/>
      <c r="BA39" s="420"/>
      <c r="BB39" s="420"/>
      <c r="BC39" s="420"/>
      <c r="BD39" s="126"/>
      <c r="BE39" s="216"/>
      <c r="BF39" s="216"/>
      <c r="BG39" s="216"/>
      <c r="BH39" s="126"/>
      <c r="BI39" s="216"/>
      <c r="BJ39" s="216"/>
      <c r="BK39" s="216"/>
      <c r="BL39" s="126"/>
      <c r="BM39" s="216"/>
      <c r="BN39" s="216"/>
      <c r="BO39" s="216"/>
      <c r="BP39" s="126"/>
      <c r="BQ39" s="216"/>
      <c r="BR39" s="216"/>
      <c r="BS39" s="216"/>
      <c r="BT39" s="126"/>
      <c r="BU39" s="178"/>
    </row>
    <row r="40" spans="3:73" ht="15.75" customHeight="1" x14ac:dyDescent="0.25">
      <c r="C40" s="177"/>
      <c r="D40" s="419" t="s">
        <v>11</v>
      </c>
      <c r="E40" s="419"/>
      <c r="F40" s="419"/>
      <c r="G40" s="183">
        <f t="shared" ref="G40:T40" si="3">SUM(G33:G39)</f>
        <v>0</v>
      </c>
      <c r="H40" s="183">
        <f t="shared" si="3"/>
        <v>0</v>
      </c>
      <c r="I40" s="183">
        <f t="shared" si="3"/>
        <v>0</v>
      </c>
      <c r="J40" s="183">
        <f t="shared" si="3"/>
        <v>0</v>
      </c>
      <c r="K40" s="183">
        <f t="shared" si="3"/>
        <v>0</v>
      </c>
      <c r="L40" s="183">
        <f t="shared" si="3"/>
        <v>0</v>
      </c>
      <c r="M40" s="183">
        <f>SUM(M33:M39)</f>
        <v>0</v>
      </c>
      <c r="N40" s="183">
        <f t="shared" si="3"/>
        <v>0</v>
      </c>
      <c r="O40" s="183">
        <f t="shared" si="3"/>
        <v>0</v>
      </c>
      <c r="P40" s="183">
        <f t="shared" si="3"/>
        <v>0</v>
      </c>
      <c r="Q40" s="183">
        <f t="shared" si="3"/>
        <v>0</v>
      </c>
      <c r="R40" s="183">
        <f t="shared" si="3"/>
        <v>0</v>
      </c>
      <c r="S40" s="183">
        <f t="shared" si="3"/>
        <v>0</v>
      </c>
      <c r="T40" s="183">
        <f t="shared" si="3"/>
        <v>0</v>
      </c>
      <c r="V40" s="177"/>
      <c r="W40" s="425"/>
      <c r="X40" s="125">
        <f t="shared" si="2"/>
        <v>41827</v>
      </c>
      <c r="Y40" s="420"/>
      <c r="Z40" s="420"/>
      <c r="AA40" s="420"/>
      <c r="AB40" s="421"/>
      <c r="AC40" s="424"/>
      <c r="AD40" s="424"/>
      <c r="AE40" s="424"/>
      <c r="AF40" s="423"/>
      <c r="AG40" s="424"/>
      <c r="AH40" s="424"/>
      <c r="AI40" s="424"/>
      <c r="AJ40" s="421"/>
      <c r="AK40" s="420"/>
      <c r="AL40" s="420"/>
      <c r="AM40" s="420"/>
      <c r="AN40" s="421"/>
      <c r="AO40" s="420"/>
      <c r="AP40" s="420"/>
      <c r="AQ40" s="420"/>
      <c r="AR40" s="421"/>
      <c r="AS40" s="420"/>
      <c r="AT40" s="420"/>
      <c r="AU40" s="420"/>
      <c r="AV40" s="421"/>
      <c r="AW40" s="420"/>
      <c r="AX40" s="420"/>
      <c r="AY40" s="420"/>
      <c r="AZ40" s="126"/>
      <c r="BA40" s="420"/>
      <c r="BB40" s="420"/>
      <c r="BC40" s="420"/>
      <c r="BD40" s="126"/>
      <c r="BE40" s="420"/>
      <c r="BF40" s="420"/>
      <c r="BG40" s="420"/>
      <c r="BH40" s="126"/>
      <c r="BI40" s="216"/>
      <c r="BJ40" s="216"/>
      <c r="BK40" s="216"/>
      <c r="BL40" s="126"/>
      <c r="BM40" s="216"/>
      <c r="BN40" s="216"/>
      <c r="BO40" s="216"/>
      <c r="BP40" s="126"/>
      <c r="BQ40" s="216"/>
      <c r="BR40" s="216"/>
      <c r="BS40" s="216"/>
      <c r="BT40" s="126"/>
      <c r="BU40" s="178"/>
    </row>
    <row r="41" spans="3:73" ht="15.75" customHeight="1" x14ac:dyDescent="0.25">
      <c r="C41" s="177"/>
      <c r="D41" s="144"/>
      <c r="E41" s="144"/>
      <c r="F41" s="144"/>
      <c r="G41" s="144"/>
      <c r="H41" s="144"/>
      <c r="I41" s="144"/>
      <c r="J41" s="144"/>
      <c r="K41" s="144"/>
      <c r="L41" s="144"/>
      <c r="M41" s="144"/>
      <c r="N41" s="144"/>
      <c r="O41" s="144"/>
      <c r="P41" s="144"/>
      <c r="Q41" s="144"/>
      <c r="R41" s="144"/>
      <c r="S41" s="144"/>
      <c r="T41" s="178"/>
      <c r="U41" s="144"/>
      <c r="V41" s="177"/>
      <c r="W41" s="425"/>
      <c r="X41" s="125">
        <f t="shared" si="2"/>
        <v>41858</v>
      </c>
      <c r="Y41" s="420"/>
      <c r="Z41" s="420"/>
      <c r="AA41" s="420"/>
      <c r="AB41" s="421"/>
      <c r="AC41" s="424"/>
      <c r="AD41" s="424"/>
      <c r="AE41" s="424"/>
      <c r="AF41" s="423"/>
      <c r="AG41" s="424"/>
      <c r="AH41" s="424"/>
      <c r="AI41" s="424"/>
      <c r="AJ41" s="421"/>
      <c r="AK41" s="420"/>
      <c r="AL41" s="420"/>
      <c r="AM41" s="420"/>
      <c r="AN41" s="421"/>
      <c r="AO41" s="420"/>
      <c r="AP41" s="420"/>
      <c r="AQ41" s="420"/>
      <c r="AR41" s="421"/>
      <c r="AS41" s="420"/>
      <c r="AT41" s="420"/>
      <c r="AU41" s="420"/>
      <c r="AV41" s="421"/>
      <c r="AW41" s="420"/>
      <c r="AX41" s="420"/>
      <c r="AY41" s="420"/>
      <c r="AZ41" s="126"/>
      <c r="BA41" s="420"/>
      <c r="BB41" s="420"/>
      <c r="BC41" s="420"/>
      <c r="BD41" s="126"/>
      <c r="BE41" s="420"/>
      <c r="BF41" s="420"/>
      <c r="BG41" s="420"/>
      <c r="BH41" s="126"/>
      <c r="BI41" s="420"/>
      <c r="BJ41" s="420"/>
      <c r="BK41" s="420"/>
      <c r="BL41" s="126"/>
      <c r="BM41" s="216"/>
      <c r="BN41" s="216"/>
      <c r="BO41" s="216"/>
      <c r="BP41" s="126"/>
      <c r="BQ41" s="216"/>
      <c r="BR41" s="216"/>
      <c r="BS41" s="216"/>
      <c r="BT41" s="126"/>
      <c r="BU41" s="178"/>
    </row>
    <row r="42" spans="3:73" ht="15.75" customHeight="1" thickBot="1" x14ac:dyDescent="0.3">
      <c r="C42" s="189"/>
      <c r="D42" s="192"/>
      <c r="E42" s="192"/>
      <c r="F42" s="192"/>
      <c r="G42" s="192"/>
      <c r="H42" s="192"/>
      <c r="I42" s="192"/>
      <c r="J42" s="192"/>
      <c r="K42" s="192"/>
      <c r="L42" s="192"/>
      <c r="M42" s="192"/>
      <c r="N42" s="192"/>
      <c r="O42" s="192"/>
      <c r="P42" s="192"/>
      <c r="Q42" s="192"/>
      <c r="R42" s="192"/>
      <c r="S42" s="192"/>
      <c r="T42" s="193"/>
      <c r="U42" s="144"/>
      <c r="V42" s="177"/>
      <c r="W42" s="425"/>
      <c r="X42" s="125">
        <f t="shared" si="2"/>
        <v>41889</v>
      </c>
      <c r="Y42" s="420"/>
      <c r="Z42" s="420"/>
      <c r="AA42" s="420"/>
      <c r="AB42" s="421"/>
      <c r="AC42" s="424"/>
      <c r="AD42" s="424"/>
      <c r="AE42" s="424"/>
      <c r="AF42" s="423"/>
      <c r="AG42" s="424"/>
      <c r="AH42" s="424"/>
      <c r="AI42" s="424"/>
      <c r="AJ42" s="421"/>
      <c r="AK42" s="420"/>
      <c r="AL42" s="420"/>
      <c r="AM42" s="420"/>
      <c r="AN42" s="421"/>
      <c r="AO42" s="420"/>
      <c r="AP42" s="420"/>
      <c r="AQ42" s="420"/>
      <c r="AR42" s="421"/>
      <c r="AS42" s="420"/>
      <c r="AT42" s="420"/>
      <c r="AU42" s="420"/>
      <c r="AV42" s="421"/>
      <c r="AW42" s="420"/>
      <c r="AX42" s="420"/>
      <c r="AY42" s="420"/>
      <c r="AZ42" s="126"/>
      <c r="BA42" s="420"/>
      <c r="BB42" s="420"/>
      <c r="BC42" s="420"/>
      <c r="BD42" s="126"/>
      <c r="BE42" s="420"/>
      <c r="BF42" s="420"/>
      <c r="BG42" s="420"/>
      <c r="BH42" s="126"/>
      <c r="BI42" s="420"/>
      <c r="BJ42" s="420"/>
      <c r="BK42" s="420"/>
      <c r="BL42" s="126"/>
      <c r="BM42" s="420"/>
      <c r="BN42" s="420"/>
      <c r="BO42" s="420"/>
      <c r="BP42" s="126"/>
      <c r="BQ42" s="216"/>
      <c r="BR42" s="216"/>
      <c r="BS42" s="216"/>
      <c r="BT42" s="126"/>
      <c r="BU42" s="178"/>
    </row>
    <row r="43" spans="3:73" ht="15.75" customHeight="1" x14ac:dyDescent="0.25">
      <c r="V43" s="177"/>
      <c r="W43" s="425"/>
      <c r="X43" s="125">
        <f t="shared" si="2"/>
        <v>41920</v>
      </c>
      <c r="Y43" s="420"/>
      <c r="Z43" s="420"/>
      <c r="AA43" s="420"/>
      <c r="AB43" s="421"/>
      <c r="AC43" s="424"/>
      <c r="AD43" s="424"/>
      <c r="AE43" s="424"/>
      <c r="AF43" s="423"/>
      <c r="AG43" s="424"/>
      <c r="AH43" s="424"/>
      <c r="AI43" s="424"/>
      <c r="AJ43" s="421"/>
      <c r="AK43" s="420"/>
      <c r="AL43" s="420"/>
      <c r="AM43" s="420"/>
      <c r="AN43" s="421"/>
      <c r="AO43" s="420"/>
      <c r="AP43" s="420"/>
      <c r="AQ43" s="420"/>
      <c r="AR43" s="421"/>
      <c r="AS43" s="420"/>
      <c r="AT43" s="420"/>
      <c r="AU43" s="420"/>
      <c r="AV43" s="421"/>
      <c r="AW43" s="420"/>
      <c r="AX43" s="420"/>
      <c r="AY43" s="420"/>
      <c r="AZ43" s="126"/>
      <c r="BA43" s="420"/>
      <c r="BB43" s="420"/>
      <c r="BC43" s="420"/>
      <c r="BD43" s="126"/>
      <c r="BE43" s="420"/>
      <c r="BF43" s="420"/>
      <c r="BG43" s="420"/>
      <c r="BH43" s="126"/>
      <c r="BI43" s="420"/>
      <c r="BJ43" s="420"/>
      <c r="BK43" s="420"/>
      <c r="BL43" s="126"/>
      <c r="BM43" s="420"/>
      <c r="BN43" s="420"/>
      <c r="BO43" s="420"/>
      <c r="BP43" s="126"/>
      <c r="BQ43" s="420"/>
      <c r="BR43" s="420"/>
      <c r="BS43" s="420"/>
      <c r="BT43" s="126"/>
      <c r="BU43" s="178"/>
    </row>
    <row r="44" spans="3:73" ht="15.75" customHeight="1" x14ac:dyDescent="0.25">
      <c r="D44" s="217" t="s">
        <v>117</v>
      </c>
      <c r="E44" s="218"/>
      <c r="F44" s="218"/>
      <c r="G44" s="218"/>
      <c r="H44" s="218"/>
      <c r="I44" s="218"/>
      <c r="J44" s="218"/>
      <c r="K44" s="218"/>
      <c r="L44" s="218"/>
      <c r="M44" s="218"/>
      <c r="N44" s="218"/>
      <c r="O44" s="218"/>
      <c r="V44" s="177"/>
      <c r="W44" s="425"/>
      <c r="X44" s="125">
        <f t="shared" si="2"/>
        <v>41951</v>
      </c>
      <c r="Y44" s="80"/>
      <c r="Z44" s="80"/>
      <c r="AA44" s="80"/>
      <c r="AB44" s="219">
        <f>(Y44-AA44)*0.05</f>
        <v>0</v>
      </c>
      <c r="AC44" s="424"/>
      <c r="AD44" s="424"/>
      <c r="AE44" s="424"/>
      <c r="AF44" s="423"/>
      <c r="AG44" s="424"/>
      <c r="AH44" s="424"/>
      <c r="AI44" s="424"/>
      <c r="AJ44" s="421"/>
      <c r="AK44" s="420"/>
      <c r="AL44" s="420"/>
      <c r="AM44" s="420"/>
      <c r="AN44" s="421"/>
      <c r="AO44" s="420"/>
      <c r="AP44" s="420"/>
      <c r="AQ44" s="420"/>
      <c r="AR44" s="421"/>
      <c r="AS44" s="420"/>
      <c r="AT44" s="420"/>
      <c r="AU44" s="420"/>
      <c r="AV44" s="421"/>
      <c r="AW44" s="420"/>
      <c r="AX44" s="420"/>
      <c r="AY44" s="420"/>
      <c r="AZ44" s="126"/>
      <c r="BA44" s="420"/>
      <c r="BB44" s="420"/>
      <c r="BC44" s="420"/>
      <c r="BD44" s="126"/>
      <c r="BE44" s="420"/>
      <c r="BF44" s="420"/>
      <c r="BG44" s="420"/>
      <c r="BH44" s="126"/>
      <c r="BI44" s="420"/>
      <c r="BJ44" s="420"/>
      <c r="BK44" s="420"/>
      <c r="BL44" s="126"/>
      <c r="BM44" s="420"/>
      <c r="BN44" s="420"/>
      <c r="BO44" s="420"/>
      <c r="BP44" s="126"/>
      <c r="BQ44" s="420"/>
      <c r="BR44" s="420"/>
      <c r="BS44" s="420"/>
      <c r="BT44" s="126"/>
      <c r="BU44" s="178"/>
    </row>
    <row r="45" spans="3:73" ht="15" customHeight="1" x14ac:dyDescent="0.25">
      <c r="D45" s="426" t="s">
        <v>61</v>
      </c>
      <c r="E45" s="427"/>
      <c r="F45" s="427"/>
      <c r="G45" s="427"/>
      <c r="H45" s="427"/>
      <c r="I45" s="427"/>
      <c r="J45" s="427"/>
      <c r="K45" s="427"/>
      <c r="L45" s="427"/>
      <c r="M45" s="427"/>
      <c r="N45" s="427"/>
      <c r="O45" s="427"/>
      <c r="P45" s="427"/>
      <c r="Q45" s="428"/>
      <c r="V45" s="177"/>
      <c r="W45" s="425"/>
      <c r="X45" s="125">
        <f t="shared" si="2"/>
        <v>41982</v>
      </c>
      <c r="Y45" s="80"/>
      <c r="Z45" s="80"/>
      <c r="AA45" s="80"/>
      <c r="AB45" s="219">
        <f>(Y45-AA45)*0.1</f>
        <v>0</v>
      </c>
      <c r="AC45" s="80"/>
      <c r="AD45" s="80"/>
      <c r="AE45" s="80"/>
      <c r="AF45" s="219">
        <f>(AC45-AE45)*0.05</f>
        <v>0</v>
      </c>
      <c r="AG45" s="424"/>
      <c r="AH45" s="424"/>
      <c r="AI45" s="424"/>
      <c r="AJ45" s="421"/>
      <c r="AK45" s="420"/>
      <c r="AL45" s="420"/>
      <c r="AM45" s="420"/>
      <c r="AN45" s="421"/>
      <c r="AO45" s="420"/>
      <c r="AP45" s="420"/>
      <c r="AQ45" s="420"/>
      <c r="AR45" s="421"/>
      <c r="AS45" s="420"/>
      <c r="AT45" s="420"/>
      <c r="AU45" s="420"/>
      <c r="AV45" s="421"/>
      <c r="AW45" s="420"/>
      <c r="AX45" s="420"/>
      <c r="AY45" s="420"/>
      <c r="AZ45" s="126"/>
      <c r="BA45" s="420"/>
      <c r="BB45" s="420"/>
      <c r="BC45" s="420"/>
      <c r="BD45" s="126"/>
      <c r="BE45" s="420"/>
      <c r="BF45" s="420"/>
      <c r="BG45" s="420"/>
      <c r="BH45" s="126"/>
      <c r="BI45" s="420"/>
      <c r="BJ45" s="420"/>
      <c r="BK45" s="420"/>
      <c r="BL45" s="126"/>
      <c r="BM45" s="420"/>
      <c r="BN45" s="420"/>
      <c r="BO45" s="420"/>
      <c r="BP45" s="126"/>
      <c r="BQ45" s="420"/>
      <c r="BR45" s="420"/>
      <c r="BS45" s="420"/>
      <c r="BT45" s="126"/>
      <c r="BU45" s="178"/>
    </row>
    <row r="46" spans="3:73" ht="15.75" customHeight="1" x14ac:dyDescent="0.25">
      <c r="D46" s="429" t="s">
        <v>57</v>
      </c>
      <c r="E46" s="430"/>
      <c r="F46" s="430"/>
      <c r="G46" s="430"/>
      <c r="H46" s="430"/>
      <c r="I46" s="430"/>
      <c r="J46" s="430"/>
      <c r="K46" s="430"/>
      <c r="L46" s="430"/>
      <c r="M46" s="430"/>
      <c r="N46" s="430"/>
      <c r="O46" s="430"/>
      <c r="P46" s="430"/>
      <c r="Q46" s="431"/>
      <c r="V46" s="177"/>
      <c r="W46" s="425"/>
      <c r="X46" s="125">
        <f t="shared" si="2"/>
        <v>42013</v>
      </c>
      <c r="Y46" s="80"/>
      <c r="Z46" s="80"/>
      <c r="AA46" s="80"/>
      <c r="AB46" s="219">
        <f>(Y46-AA46)*0.15</f>
        <v>0</v>
      </c>
      <c r="AC46" s="80"/>
      <c r="AD46" s="80"/>
      <c r="AE46" s="80"/>
      <c r="AF46" s="219">
        <f>(AC46-AE46)*0.1</f>
        <v>0</v>
      </c>
      <c r="AG46" s="80"/>
      <c r="AH46" s="80"/>
      <c r="AI46" s="80"/>
      <c r="AJ46" s="219">
        <f>(AG46-AI46)*0.05</f>
        <v>0</v>
      </c>
      <c r="AK46" s="420"/>
      <c r="AL46" s="420"/>
      <c r="AM46" s="420"/>
      <c r="AN46" s="421"/>
      <c r="AO46" s="420"/>
      <c r="AP46" s="420"/>
      <c r="AQ46" s="420"/>
      <c r="AR46" s="421"/>
      <c r="AS46" s="420"/>
      <c r="AT46" s="420"/>
      <c r="AU46" s="420"/>
      <c r="AV46" s="421"/>
      <c r="AW46" s="420"/>
      <c r="AX46" s="420"/>
      <c r="AY46" s="420"/>
      <c r="AZ46" s="126"/>
      <c r="BA46" s="420"/>
      <c r="BB46" s="420"/>
      <c r="BC46" s="420"/>
      <c r="BD46" s="126"/>
      <c r="BE46" s="420"/>
      <c r="BF46" s="420"/>
      <c r="BG46" s="420"/>
      <c r="BH46" s="126"/>
      <c r="BI46" s="420"/>
      <c r="BJ46" s="420"/>
      <c r="BK46" s="420"/>
      <c r="BL46" s="126"/>
      <c r="BM46" s="420"/>
      <c r="BN46" s="420"/>
      <c r="BO46" s="420"/>
      <c r="BP46" s="126"/>
      <c r="BQ46" s="420"/>
      <c r="BR46" s="420"/>
      <c r="BS46" s="420"/>
      <c r="BT46" s="126"/>
      <c r="BU46" s="178"/>
    </row>
    <row r="47" spans="3:73" ht="15.75" customHeight="1" x14ac:dyDescent="0.25">
      <c r="D47" s="432" t="s">
        <v>58</v>
      </c>
      <c r="E47" s="433"/>
      <c r="F47" s="433"/>
      <c r="G47" s="433"/>
      <c r="H47" s="433"/>
      <c r="I47" s="433"/>
      <c r="J47" s="433"/>
      <c r="K47" s="433"/>
      <c r="L47" s="433"/>
      <c r="M47" s="433"/>
      <c r="N47" s="433"/>
      <c r="O47" s="433"/>
      <c r="P47" s="433"/>
      <c r="Q47" s="434"/>
      <c r="V47" s="177"/>
      <c r="W47" s="425"/>
      <c r="X47" s="125">
        <f t="shared" si="2"/>
        <v>42044</v>
      </c>
      <c r="Y47" s="80"/>
      <c r="Z47" s="80"/>
      <c r="AA47" s="80"/>
      <c r="AB47" s="219">
        <f>(Y47-AA47)*0.2</f>
        <v>0</v>
      </c>
      <c r="AC47" s="80"/>
      <c r="AD47" s="80"/>
      <c r="AE47" s="80"/>
      <c r="AF47" s="219">
        <f>(AC47-AE47)*0.15</f>
        <v>0</v>
      </c>
      <c r="AG47" s="80"/>
      <c r="AH47" s="80"/>
      <c r="AI47" s="80"/>
      <c r="AJ47" s="219">
        <f>(AG47-AI47)*0.1</f>
        <v>0</v>
      </c>
      <c r="AK47" s="80"/>
      <c r="AL47" s="80"/>
      <c r="AM47" s="80"/>
      <c r="AN47" s="219">
        <f>(AK47-AM47)*0.05</f>
        <v>0</v>
      </c>
      <c r="AO47" s="420"/>
      <c r="AP47" s="420"/>
      <c r="AQ47" s="420"/>
      <c r="AR47" s="421"/>
      <c r="AS47" s="420"/>
      <c r="AT47" s="420"/>
      <c r="AU47" s="420"/>
      <c r="AV47" s="421"/>
      <c r="AW47" s="420"/>
      <c r="AX47" s="420"/>
      <c r="AY47" s="420"/>
      <c r="AZ47" s="126"/>
      <c r="BA47" s="420"/>
      <c r="BB47" s="420"/>
      <c r="BC47" s="420"/>
      <c r="BD47" s="126"/>
      <c r="BE47" s="420"/>
      <c r="BF47" s="420"/>
      <c r="BG47" s="420"/>
      <c r="BH47" s="126"/>
      <c r="BI47" s="420"/>
      <c r="BJ47" s="420"/>
      <c r="BK47" s="420"/>
      <c r="BL47" s="126"/>
      <c r="BM47" s="420"/>
      <c r="BN47" s="420"/>
      <c r="BO47" s="420"/>
      <c r="BP47" s="126"/>
      <c r="BQ47" s="420"/>
      <c r="BR47" s="420"/>
      <c r="BS47" s="420"/>
      <c r="BT47" s="126"/>
      <c r="BU47" s="178"/>
    </row>
    <row r="48" spans="3:73" ht="15.75" customHeight="1" x14ac:dyDescent="0.25">
      <c r="D48" s="220" t="s">
        <v>49</v>
      </c>
      <c r="E48" s="435" t="s">
        <v>223</v>
      </c>
      <c r="F48" s="436"/>
      <c r="G48" s="436"/>
      <c r="H48" s="436"/>
      <c r="I48" s="436"/>
      <c r="J48" s="436"/>
      <c r="K48" s="436"/>
      <c r="L48" s="436"/>
      <c r="M48" s="436"/>
      <c r="N48" s="436"/>
      <c r="O48" s="436"/>
      <c r="P48" s="436"/>
      <c r="Q48" s="437"/>
      <c r="V48" s="177"/>
      <c r="W48" s="425"/>
      <c r="X48" s="125">
        <f t="shared" si="2"/>
        <v>42075</v>
      </c>
      <c r="Y48" s="80"/>
      <c r="Z48" s="80"/>
      <c r="AA48" s="80"/>
      <c r="AB48" s="219">
        <f>(Y48-AA48)*0.25</f>
        <v>0</v>
      </c>
      <c r="AC48" s="80"/>
      <c r="AD48" s="80"/>
      <c r="AE48" s="80"/>
      <c r="AF48" s="219">
        <f>(AC48-AE48)*0.2</f>
        <v>0</v>
      </c>
      <c r="AG48" s="80"/>
      <c r="AH48" s="80"/>
      <c r="AI48" s="80"/>
      <c r="AJ48" s="219">
        <f>(AG48-AI48)*0.15</f>
        <v>0</v>
      </c>
      <c r="AK48" s="80"/>
      <c r="AL48" s="80"/>
      <c r="AM48" s="80"/>
      <c r="AN48" s="219">
        <f>(AK48-AM48)*0.1</f>
        <v>0</v>
      </c>
      <c r="AO48" s="80"/>
      <c r="AP48" s="80"/>
      <c r="AQ48" s="80"/>
      <c r="AR48" s="219"/>
      <c r="AS48" s="420"/>
      <c r="AT48" s="420"/>
      <c r="AU48" s="420"/>
      <c r="AV48" s="421"/>
      <c r="AW48" s="420"/>
      <c r="AX48" s="420"/>
      <c r="AY48" s="420"/>
      <c r="AZ48" s="126"/>
      <c r="BA48" s="420"/>
      <c r="BB48" s="420"/>
      <c r="BC48" s="420"/>
      <c r="BD48" s="126"/>
      <c r="BE48" s="420"/>
      <c r="BF48" s="420"/>
      <c r="BG48" s="420"/>
      <c r="BH48" s="126"/>
      <c r="BI48" s="420"/>
      <c r="BJ48" s="420"/>
      <c r="BK48" s="420"/>
      <c r="BL48" s="126"/>
      <c r="BM48" s="420"/>
      <c r="BN48" s="420"/>
      <c r="BO48" s="420"/>
      <c r="BP48" s="126"/>
      <c r="BQ48" s="420"/>
      <c r="BR48" s="420"/>
      <c r="BS48" s="420"/>
      <c r="BT48" s="126"/>
      <c r="BU48" s="178"/>
    </row>
    <row r="49" spans="4:73" ht="15.75" customHeight="1" x14ac:dyDescent="0.25">
      <c r="D49" s="221" t="s">
        <v>22</v>
      </c>
      <c r="E49" s="457" t="s">
        <v>78</v>
      </c>
      <c r="F49" s="458"/>
      <c r="G49" s="458"/>
      <c r="H49" s="458"/>
      <c r="I49" s="458"/>
      <c r="J49" s="458"/>
      <c r="K49" s="458"/>
      <c r="L49" s="458"/>
      <c r="M49" s="458"/>
      <c r="N49" s="458"/>
      <c r="O49" s="458"/>
      <c r="P49" s="458"/>
      <c r="Q49" s="459"/>
      <c r="V49" s="177"/>
      <c r="W49" s="425"/>
      <c r="X49" s="125">
        <f t="shared" si="2"/>
        <v>42106</v>
      </c>
      <c r="Y49" s="80"/>
      <c r="Z49" s="80"/>
      <c r="AA49" s="80"/>
      <c r="AB49" s="219">
        <f>(Y49-AA49)*0.3</f>
        <v>0</v>
      </c>
      <c r="AC49" s="80"/>
      <c r="AD49" s="80"/>
      <c r="AE49" s="80"/>
      <c r="AF49" s="219">
        <f>(AC49-AE49)*0.25</f>
        <v>0</v>
      </c>
      <c r="AG49" s="80"/>
      <c r="AH49" s="80"/>
      <c r="AI49" s="80"/>
      <c r="AJ49" s="219">
        <f>(AG49-AI49)*0.2</f>
        <v>0</v>
      </c>
      <c r="AK49" s="80"/>
      <c r="AL49" s="80"/>
      <c r="AM49" s="80"/>
      <c r="AN49" s="219">
        <f>(AK49-AM49)*0.15</f>
        <v>0</v>
      </c>
      <c r="AO49" s="80"/>
      <c r="AP49" s="80"/>
      <c r="AQ49" s="80"/>
      <c r="AR49" s="219">
        <f>(AO49-AQ49)*0.1</f>
        <v>0</v>
      </c>
      <c r="AS49" s="80"/>
      <c r="AT49" s="80"/>
      <c r="AU49" s="80"/>
      <c r="AV49" s="219">
        <f>(AS49-AU49)*0.05</f>
        <v>0</v>
      </c>
      <c r="AW49" s="420"/>
      <c r="AX49" s="420"/>
      <c r="AY49" s="420"/>
      <c r="AZ49" s="222"/>
      <c r="BA49" s="420"/>
      <c r="BB49" s="420"/>
      <c r="BC49" s="420"/>
      <c r="BD49" s="222"/>
      <c r="BE49" s="420"/>
      <c r="BF49" s="420"/>
      <c r="BG49" s="420"/>
      <c r="BH49" s="222"/>
      <c r="BI49" s="420"/>
      <c r="BJ49" s="420"/>
      <c r="BK49" s="420"/>
      <c r="BL49" s="222"/>
      <c r="BM49" s="420"/>
      <c r="BN49" s="420"/>
      <c r="BO49" s="420"/>
      <c r="BP49" s="222"/>
      <c r="BQ49" s="420"/>
      <c r="BR49" s="420"/>
      <c r="BS49" s="420"/>
      <c r="BT49" s="222"/>
      <c r="BU49" s="178"/>
    </row>
    <row r="50" spans="4:73" ht="15.75" customHeight="1" x14ac:dyDescent="0.25">
      <c r="D50" s="291" t="s">
        <v>55</v>
      </c>
      <c r="E50" s="462" t="s">
        <v>79</v>
      </c>
      <c r="F50" s="463"/>
      <c r="G50" s="463"/>
      <c r="H50" s="463"/>
      <c r="I50" s="463"/>
      <c r="J50" s="463"/>
      <c r="K50" s="463"/>
      <c r="L50" s="463"/>
      <c r="M50" s="463"/>
      <c r="N50" s="463"/>
      <c r="O50" s="463"/>
      <c r="P50" s="463"/>
      <c r="Q50" s="464"/>
      <c r="V50" s="177"/>
      <c r="W50" s="425"/>
      <c r="X50" s="125">
        <f t="shared" si="2"/>
        <v>42137</v>
      </c>
      <c r="Y50" s="80"/>
      <c r="Z50" s="80"/>
      <c r="AA50" s="80"/>
      <c r="AB50" s="219">
        <f>(Y50-AA50)*0.35</f>
        <v>0</v>
      </c>
      <c r="AC50" s="80"/>
      <c r="AD50" s="80"/>
      <c r="AE50" s="80"/>
      <c r="AF50" s="219">
        <f>(AC50-AE50)*0.3</f>
        <v>0</v>
      </c>
      <c r="AG50" s="80"/>
      <c r="AH50" s="80"/>
      <c r="AI50" s="80"/>
      <c r="AJ50" s="219">
        <f>(AG50-AI50)*0.25</f>
        <v>0</v>
      </c>
      <c r="AK50" s="80"/>
      <c r="AL50" s="80"/>
      <c r="AM50" s="80"/>
      <c r="AN50" s="219">
        <f>(AK50-AM50)*0.2</f>
        <v>0</v>
      </c>
      <c r="AO50" s="80"/>
      <c r="AP50" s="80"/>
      <c r="AQ50" s="80"/>
      <c r="AR50" s="219">
        <f>(AO50-AQ50)*0.15</f>
        <v>0</v>
      </c>
      <c r="AS50" s="80"/>
      <c r="AT50" s="80"/>
      <c r="AU50" s="80"/>
      <c r="AV50" s="219">
        <f>(AS50-AU50)*0.1</f>
        <v>0</v>
      </c>
      <c r="AW50" s="80"/>
      <c r="AX50" s="80"/>
      <c r="AY50" s="80"/>
      <c r="AZ50" s="219">
        <f>(AW50-AY50)*0.05</f>
        <v>0</v>
      </c>
      <c r="BA50" s="420"/>
      <c r="BB50" s="420"/>
      <c r="BC50" s="420"/>
      <c r="BD50" s="222"/>
      <c r="BE50" s="420"/>
      <c r="BF50" s="420"/>
      <c r="BG50" s="420"/>
      <c r="BH50" s="222"/>
      <c r="BI50" s="420"/>
      <c r="BJ50" s="420"/>
      <c r="BK50" s="420"/>
      <c r="BL50" s="222"/>
      <c r="BM50" s="420"/>
      <c r="BN50" s="420"/>
      <c r="BO50" s="420"/>
      <c r="BP50" s="222"/>
      <c r="BQ50" s="420"/>
      <c r="BR50" s="420"/>
      <c r="BS50" s="420"/>
      <c r="BT50" s="222"/>
      <c r="BU50" s="178"/>
    </row>
    <row r="51" spans="4:73" ht="15.75" customHeight="1" x14ac:dyDescent="0.25">
      <c r="D51" s="460"/>
      <c r="E51" s="465" t="s">
        <v>15</v>
      </c>
      <c r="F51" s="466"/>
      <c r="G51" s="466"/>
      <c r="H51" s="466"/>
      <c r="I51" s="466"/>
      <c r="J51" s="466"/>
      <c r="K51" s="466"/>
      <c r="L51" s="466"/>
      <c r="M51" s="466"/>
      <c r="N51" s="466"/>
      <c r="O51" s="466"/>
      <c r="P51" s="466"/>
      <c r="Q51" s="467"/>
      <c r="V51" s="177"/>
      <c r="W51" s="425"/>
      <c r="X51" s="125">
        <f t="shared" si="2"/>
        <v>42168</v>
      </c>
      <c r="Y51" s="80"/>
      <c r="Z51" s="80"/>
      <c r="AA51" s="80"/>
      <c r="AB51" s="219">
        <f>(Y51-AA51)*0.4</f>
        <v>0</v>
      </c>
      <c r="AC51" s="80"/>
      <c r="AD51" s="80"/>
      <c r="AE51" s="80"/>
      <c r="AF51" s="219">
        <f>(AC51-AE51)*0.35</f>
        <v>0</v>
      </c>
      <c r="AG51" s="80"/>
      <c r="AH51" s="80"/>
      <c r="AI51" s="80"/>
      <c r="AJ51" s="219">
        <f>(AG51-AI51)*0.3</f>
        <v>0</v>
      </c>
      <c r="AK51" s="80"/>
      <c r="AL51" s="80"/>
      <c r="AM51" s="80"/>
      <c r="AN51" s="219">
        <f>(AK51-AM51)*0.25</f>
        <v>0</v>
      </c>
      <c r="AO51" s="80"/>
      <c r="AP51" s="80"/>
      <c r="AQ51" s="80"/>
      <c r="AR51" s="219">
        <f>(AO51-AQ51)*0.2</f>
        <v>0</v>
      </c>
      <c r="AS51" s="80"/>
      <c r="AT51" s="80"/>
      <c r="AU51" s="80"/>
      <c r="AV51" s="219">
        <f>(AS51-AU51)*0.15</f>
        <v>0</v>
      </c>
      <c r="AW51" s="80"/>
      <c r="AX51" s="80"/>
      <c r="AY51" s="80"/>
      <c r="AZ51" s="219">
        <f>(AW51-AY51)*0.1</f>
        <v>0</v>
      </c>
      <c r="BA51" s="80"/>
      <c r="BB51" s="80"/>
      <c r="BC51" s="80"/>
      <c r="BD51" s="219">
        <f>(BA51-BC51)*0.05</f>
        <v>0</v>
      </c>
      <c r="BE51" s="420"/>
      <c r="BF51" s="420"/>
      <c r="BG51" s="420"/>
      <c r="BH51" s="222"/>
      <c r="BI51" s="420"/>
      <c r="BJ51" s="420"/>
      <c r="BK51" s="420"/>
      <c r="BL51" s="222"/>
      <c r="BM51" s="420"/>
      <c r="BN51" s="420"/>
      <c r="BO51" s="420"/>
      <c r="BP51" s="222"/>
      <c r="BQ51" s="420"/>
      <c r="BR51" s="420"/>
      <c r="BS51" s="420"/>
      <c r="BT51" s="222"/>
      <c r="BU51" s="178"/>
    </row>
    <row r="52" spans="4:73" ht="15.75" customHeight="1" x14ac:dyDescent="0.25">
      <c r="D52" s="460"/>
      <c r="E52" s="465" t="s">
        <v>16</v>
      </c>
      <c r="F52" s="466"/>
      <c r="G52" s="466"/>
      <c r="H52" s="466"/>
      <c r="I52" s="466"/>
      <c r="J52" s="466"/>
      <c r="K52" s="466"/>
      <c r="L52" s="466"/>
      <c r="M52" s="466"/>
      <c r="N52" s="466"/>
      <c r="O52" s="466"/>
      <c r="P52" s="466"/>
      <c r="Q52" s="467"/>
      <c r="V52" s="177"/>
      <c r="W52" s="425"/>
      <c r="X52" s="125">
        <f t="shared" si="2"/>
        <v>42199</v>
      </c>
      <c r="Y52" s="81"/>
      <c r="Z52" s="81"/>
      <c r="AA52" s="81"/>
      <c r="AB52" s="223">
        <f t="shared" ref="AB52:AB54" si="4">(Y52-AA52)*0.4</f>
        <v>0</v>
      </c>
      <c r="AC52" s="80"/>
      <c r="AD52" s="80"/>
      <c r="AE52" s="80"/>
      <c r="AF52" s="219">
        <f>(AC52-AE52)*0.4</f>
        <v>0</v>
      </c>
      <c r="AG52" s="80"/>
      <c r="AH52" s="80"/>
      <c r="AI52" s="80"/>
      <c r="AJ52" s="219">
        <f>(AG52-AI52)*0.35</f>
        <v>0</v>
      </c>
      <c r="AK52" s="80"/>
      <c r="AL52" s="80"/>
      <c r="AM52" s="80"/>
      <c r="AN52" s="219">
        <f>(AK52-AM52)*0.3</f>
        <v>0</v>
      </c>
      <c r="AO52" s="80"/>
      <c r="AP52" s="80"/>
      <c r="AQ52" s="80"/>
      <c r="AR52" s="219">
        <f>(AO52-AQ52)*0.25</f>
        <v>0</v>
      </c>
      <c r="AS52" s="80"/>
      <c r="AT52" s="80"/>
      <c r="AU52" s="80"/>
      <c r="AV52" s="219">
        <f>(AS52-AU52)*0.2</f>
        <v>0</v>
      </c>
      <c r="AW52" s="80"/>
      <c r="AX52" s="80"/>
      <c r="AY52" s="80"/>
      <c r="AZ52" s="219">
        <f>(AW52-AY52)*0.15</f>
        <v>0</v>
      </c>
      <c r="BA52" s="80"/>
      <c r="BB52" s="80"/>
      <c r="BC52" s="80"/>
      <c r="BD52" s="219">
        <f>(BA52-BC52)*0.1</f>
        <v>0</v>
      </c>
      <c r="BE52" s="80"/>
      <c r="BF52" s="80"/>
      <c r="BG52" s="80"/>
      <c r="BH52" s="219">
        <f>(BE52-BG52)*0.05</f>
        <v>0</v>
      </c>
      <c r="BI52" s="420"/>
      <c r="BJ52" s="420"/>
      <c r="BK52" s="420"/>
      <c r="BL52" s="222"/>
      <c r="BM52" s="420"/>
      <c r="BN52" s="420"/>
      <c r="BO52" s="420"/>
      <c r="BP52" s="222"/>
      <c r="BQ52" s="420"/>
      <c r="BR52" s="420"/>
      <c r="BS52" s="420"/>
      <c r="BT52" s="222"/>
      <c r="BU52" s="178"/>
    </row>
    <row r="53" spans="4:73" ht="15.75" customHeight="1" x14ac:dyDescent="0.25">
      <c r="D53" s="460"/>
      <c r="E53" s="465" t="s">
        <v>224</v>
      </c>
      <c r="F53" s="466"/>
      <c r="G53" s="466"/>
      <c r="H53" s="466"/>
      <c r="I53" s="466"/>
      <c r="J53" s="466"/>
      <c r="K53" s="466"/>
      <c r="L53" s="466"/>
      <c r="M53" s="466"/>
      <c r="N53" s="466"/>
      <c r="O53" s="466"/>
      <c r="P53" s="466"/>
      <c r="Q53" s="467"/>
      <c r="V53" s="177"/>
      <c r="W53" s="425"/>
      <c r="X53" s="125">
        <f t="shared" si="2"/>
        <v>42230</v>
      </c>
      <c r="Y53" s="81"/>
      <c r="Z53" s="81"/>
      <c r="AA53" s="81"/>
      <c r="AB53" s="223">
        <f t="shared" si="4"/>
        <v>0</v>
      </c>
      <c r="AC53" s="81"/>
      <c r="AD53" s="81"/>
      <c r="AE53" s="81"/>
      <c r="AF53" s="223">
        <f t="shared" ref="AF53:AF54" si="5">(AC53-AE53)*0.4</f>
        <v>0</v>
      </c>
      <c r="AG53" s="80"/>
      <c r="AH53" s="80"/>
      <c r="AI53" s="80"/>
      <c r="AJ53" s="219">
        <f>(AG53-AI53)*0.4</f>
        <v>0</v>
      </c>
      <c r="AK53" s="80"/>
      <c r="AL53" s="80"/>
      <c r="AM53" s="80"/>
      <c r="AN53" s="219">
        <f>(AK53-AM53)*0.35</f>
        <v>0</v>
      </c>
      <c r="AO53" s="80"/>
      <c r="AP53" s="80"/>
      <c r="AQ53" s="80"/>
      <c r="AR53" s="219">
        <f>(AO53-AQ53)*0.3</f>
        <v>0</v>
      </c>
      <c r="AS53" s="80"/>
      <c r="AT53" s="80"/>
      <c r="AU53" s="80"/>
      <c r="AV53" s="219">
        <f>(AS53-AU53)*0.25</f>
        <v>0</v>
      </c>
      <c r="AW53" s="80"/>
      <c r="AX53" s="80"/>
      <c r="AY53" s="80"/>
      <c r="AZ53" s="219">
        <f>(AW53-AY53)*0.2</f>
        <v>0</v>
      </c>
      <c r="BA53" s="80"/>
      <c r="BB53" s="80"/>
      <c r="BC53" s="80"/>
      <c r="BD53" s="219">
        <f>(BA53-BC53)*0.15</f>
        <v>0</v>
      </c>
      <c r="BE53" s="80"/>
      <c r="BF53" s="80"/>
      <c r="BG53" s="80"/>
      <c r="BH53" s="219">
        <f>(BE53-BG53)*0.1</f>
        <v>0</v>
      </c>
      <c r="BI53" s="80"/>
      <c r="BJ53" s="80"/>
      <c r="BK53" s="80"/>
      <c r="BL53" s="219">
        <f>(BI53-BK53)*0.05</f>
        <v>0</v>
      </c>
      <c r="BM53" s="420"/>
      <c r="BN53" s="420"/>
      <c r="BO53" s="420"/>
      <c r="BP53" s="222"/>
      <c r="BQ53" s="420"/>
      <c r="BR53" s="420"/>
      <c r="BS53" s="420"/>
      <c r="BT53" s="222"/>
      <c r="BU53" s="178"/>
    </row>
    <row r="54" spans="4:73" ht="15.75" customHeight="1" x14ac:dyDescent="0.25">
      <c r="D54" s="460"/>
      <c r="E54" s="468" t="s">
        <v>225</v>
      </c>
      <c r="F54" s="469"/>
      <c r="G54" s="469"/>
      <c r="H54" s="469"/>
      <c r="I54" s="469"/>
      <c r="J54" s="469"/>
      <c r="K54" s="469"/>
      <c r="L54" s="469"/>
      <c r="M54" s="469"/>
      <c r="N54" s="469"/>
      <c r="O54" s="469"/>
      <c r="P54" s="469"/>
      <c r="Q54" s="470"/>
      <c r="V54" s="177"/>
      <c r="W54" s="425"/>
      <c r="X54" s="125">
        <f t="shared" si="2"/>
        <v>42261</v>
      </c>
      <c r="Y54" s="81"/>
      <c r="Z54" s="81"/>
      <c r="AA54" s="81"/>
      <c r="AB54" s="223">
        <f t="shared" si="4"/>
        <v>0</v>
      </c>
      <c r="AC54" s="81"/>
      <c r="AD54" s="81"/>
      <c r="AE54" s="81"/>
      <c r="AF54" s="223">
        <f t="shared" si="5"/>
        <v>0</v>
      </c>
      <c r="AG54" s="81"/>
      <c r="AH54" s="81"/>
      <c r="AI54" s="81"/>
      <c r="AJ54" s="223">
        <f t="shared" ref="AJ54" si="6">(AG54-AI54)*0.4</f>
        <v>0</v>
      </c>
      <c r="AK54" s="80"/>
      <c r="AL54" s="80"/>
      <c r="AM54" s="80"/>
      <c r="AN54" s="219">
        <f>(AK54-AM54)*0.4</f>
        <v>0</v>
      </c>
      <c r="AO54" s="80"/>
      <c r="AP54" s="80"/>
      <c r="AQ54" s="80"/>
      <c r="AR54" s="219">
        <f>(AO54-AQ54)*0.35</f>
        <v>0</v>
      </c>
      <c r="AS54" s="80"/>
      <c r="AT54" s="80"/>
      <c r="AU54" s="80"/>
      <c r="AV54" s="219">
        <f>(AS54-AU54)*0.3</f>
        <v>0</v>
      </c>
      <c r="AW54" s="80"/>
      <c r="AX54" s="80"/>
      <c r="AY54" s="80"/>
      <c r="AZ54" s="219">
        <f>(AW54-AY54)*0.25</f>
        <v>0</v>
      </c>
      <c r="BA54" s="80"/>
      <c r="BB54" s="80"/>
      <c r="BC54" s="80"/>
      <c r="BD54" s="219">
        <f>(BA54-BC54)*0.2</f>
        <v>0</v>
      </c>
      <c r="BE54" s="80"/>
      <c r="BF54" s="80"/>
      <c r="BG54" s="80"/>
      <c r="BH54" s="219">
        <f>(BE54-BG54)*0.15</f>
        <v>0</v>
      </c>
      <c r="BI54" s="80"/>
      <c r="BJ54" s="80"/>
      <c r="BK54" s="80"/>
      <c r="BL54" s="219">
        <f>(BI54-BK54)*0.1</f>
        <v>0</v>
      </c>
      <c r="BM54" s="80"/>
      <c r="BN54" s="80"/>
      <c r="BO54" s="80"/>
      <c r="BP54" s="219">
        <f>(BM54-BO54)*0.05</f>
        <v>0</v>
      </c>
      <c r="BQ54" s="420"/>
      <c r="BR54" s="420"/>
      <c r="BS54" s="420"/>
      <c r="BT54" s="222"/>
      <c r="BU54" s="178"/>
    </row>
    <row r="55" spans="4:73" ht="27.75" customHeight="1" x14ac:dyDescent="0.25">
      <c r="D55" s="460"/>
      <c r="E55" s="468" t="s">
        <v>226</v>
      </c>
      <c r="F55" s="481"/>
      <c r="G55" s="481"/>
      <c r="H55" s="481"/>
      <c r="I55" s="481"/>
      <c r="J55" s="481"/>
      <c r="K55" s="481"/>
      <c r="L55" s="481"/>
      <c r="M55" s="481"/>
      <c r="N55" s="481"/>
      <c r="O55" s="481"/>
      <c r="P55" s="481"/>
      <c r="Q55" s="482"/>
      <c r="V55" s="177"/>
      <c r="W55" s="425"/>
      <c r="X55" s="125">
        <f>X54+31</f>
        <v>42292</v>
      </c>
      <c r="Y55" s="81"/>
      <c r="Z55" s="81"/>
      <c r="AA55" s="81"/>
      <c r="AB55" s="223">
        <f>(Y55-AA55)*0.4</f>
        <v>0</v>
      </c>
      <c r="AC55" s="81"/>
      <c r="AD55" s="81"/>
      <c r="AE55" s="81"/>
      <c r="AF55" s="223">
        <f>(AC55-AE55)*0.4</f>
        <v>0</v>
      </c>
      <c r="AG55" s="81"/>
      <c r="AH55" s="81"/>
      <c r="AI55" s="81"/>
      <c r="AJ55" s="223">
        <f>(AG55-AI55)*0.4</f>
        <v>0</v>
      </c>
      <c r="AK55" s="81"/>
      <c r="AL55" s="81"/>
      <c r="AM55" s="81"/>
      <c r="AN55" s="223">
        <f t="shared" ref="AN55" si="7">(AK55-AM55)*0.4</f>
        <v>0</v>
      </c>
      <c r="AO55" s="80"/>
      <c r="AP55" s="80"/>
      <c r="AQ55" s="80"/>
      <c r="AR55" s="219"/>
      <c r="AS55" s="80"/>
      <c r="AT55" s="80"/>
      <c r="AU55" s="80"/>
      <c r="AV55" s="219"/>
      <c r="AW55" s="80"/>
      <c r="AX55" s="80"/>
      <c r="AY55" s="80"/>
      <c r="AZ55" s="219">
        <f>(AW55-AY55)*0.3</f>
        <v>0</v>
      </c>
      <c r="BA55" s="80"/>
      <c r="BB55" s="80"/>
      <c r="BC55" s="80"/>
      <c r="BD55" s="219">
        <f>(BA55-BC55)*0.25</f>
        <v>0</v>
      </c>
      <c r="BE55" s="80"/>
      <c r="BF55" s="80"/>
      <c r="BG55" s="80"/>
      <c r="BH55" s="219">
        <f>(BE55-BG55)*0.2</f>
        <v>0</v>
      </c>
      <c r="BI55" s="80"/>
      <c r="BJ55" s="80"/>
      <c r="BK55" s="80"/>
      <c r="BL55" s="219">
        <f>(BI55-BK55)*0.15</f>
        <v>0</v>
      </c>
      <c r="BM55" s="80"/>
      <c r="BN55" s="80"/>
      <c r="BO55" s="80"/>
      <c r="BP55" s="219">
        <f>(BM55-BO55)*0.1</f>
        <v>0</v>
      </c>
      <c r="BQ55" s="80"/>
      <c r="BR55" s="80"/>
      <c r="BS55" s="80"/>
      <c r="BT55" s="219">
        <f>(BQ55-BS55)*0.05</f>
        <v>0</v>
      </c>
      <c r="BU55" s="178"/>
    </row>
    <row r="56" spans="4:73" ht="15.75" customHeight="1" x14ac:dyDescent="0.25">
      <c r="D56" s="461"/>
      <c r="E56" s="465" t="s">
        <v>62</v>
      </c>
      <c r="F56" s="466"/>
      <c r="G56" s="466"/>
      <c r="H56" s="466"/>
      <c r="I56" s="466"/>
      <c r="J56" s="466"/>
      <c r="K56" s="466"/>
      <c r="L56" s="466"/>
      <c r="M56" s="466"/>
      <c r="N56" s="466"/>
      <c r="O56" s="466"/>
      <c r="P56" s="466"/>
      <c r="Q56" s="467"/>
      <c r="V56" s="177"/>
      <c r="W56" s="243"/>
      <c r="X56" s="145" t="s">
        <v>86</v>
      </c>
      <c r="Y56" s="225">
        <f t="shared" ref="Y56:BT56" si="8">SUM(Y32:Y55)</f>
        <v>0</v>
      </c>
      <c r="Z56" s="225">
        <f t="shared" si="8"/>
        <v>0</v>
      </c>
      <c r="AA56" s="225">
        <f t="shared" si="8"/>
        <v>0</v>
      </c>
      <c r="AB56" s="226">
        <f t="shared" si="8"/>
        <v>0</v>
      </c>
      <c r="AC56" s="225">
        <f t="shared" si="8"/>
        <v>0</v>
      </c>
      <c r="AD56" s="225">
        <f t="shared" si="8"/>
        <v>0</v>
      </c>
      <c r="AE56" s="225">
        <f t="shared" si="8"/>
        <v>0</v>
      </c>
      <c r="AF56" s="226">
        <f t="shared" si="8"/>
        <v>0</v>
      </c>
      <c r="AG56" s="225">
        <f t="shared" si="8"/>
        <v>0</v>
      </c>
      <c r="AH56" s="225">
        <f t="shared" si="8"/>
        <v>0</v>
      </c>
      <c r="AI56" s="225">
        <f t="shared" si="8"/>
        <v>0</v>
      </c>
      <c r="AJ56" s="226">
        <f t="shared" si="8"/>
        <v>0</v>
      </c>
      <c r="AK56" s="225">
        <f t="shared" si="8"/>
        <v>0</v>
      </c>
      <c r="AL56" s="225">
        <f t="shared" si="8"/>
        <v>0</v>
      </c>
      <c r="AM56" s="225">
        <f t="shared" si="8"/>
        <v>0</v>
      </c>
      <c r="AN56" s="226">
        <f t="shared" si="8"/>
        <v>0</v>
      </c>
      <c r="AO56" s="225">
        <f t="shared" si="8"/>
        <v>0</v>
      </c>
      <c r="AP56" s="225">
        <f t="shared" si="8"/>
        <v>0</v>
      </c>
      <c r="AQ56" s="225">
        <f t="shared" si="8"/>
        <v>0</v>
      </c>
      <c r="AR56" s="226">
        <f t="shared" si="8"/>
        <v>0</v>
      </c>
      <c r="AS56" s="225">
        <f t="shared" si="8"/>
        <v>0</v>
      </c>
      <c r="AT56" s="225">
        <f t="shared" si="8"/>
        <v>0</v>
      </c>
      <c r="AU56" s="225">
        <f t="shared" si="8"/>
        <v>0</v>
      </c>
      <c r="AV56" s="226">
        <f t="shared" si="8"/>
        <v>0</v>
      </c>
      <c r="AW56" s="225">
        <f t="shared" si="8"/>
        <v>0</v>
      </c>
      <c r="AX56" s="225">
        <f t="shared" si="8"/>
        <v>0</v>
      </c>
      <c r="AY56" s="225">
        <f t="shared" si="8"/>
        <v>0</v>
      </c>
      <c r="AZ56" s="226">
        <f t="shared" si="8"/>
        <v>0</v>
      </c>
      <c r="BA56" s="225">
        <f t="shared" si="8"/>
        <v>0</v>
      </c>
      <c r="BB56" s="225">
        <f t="shared" si="8"/>
        <v>0</v>
      </c>
      <c r="BC56" s="225">
        <f t="shared" si="8"/>
        <v>0</v>
      </c>
      <c r="BD56" s="226">
        <f t="shared" si="8"/>
        <v>0</v>
      </c>
      <c r="BE56" s="225">
        <f t="shared" si="8"/>
        <v>0</v>
      </c>
      <c r="BF56" s="225">
        <f t="shared" si="8"/>
        <v>0</v>
      </c>
      <c r="BG56" s="225">
        <f t="shared" si="8"/>
        <v>0</v>
      </c>
      <c r="BH56" s="226">
        <f t="shared" si="8"/>
        <v>0</v>
      </c>
      <c r="BI56" s="225">
        <f t="shared" si="8"/>
        <v>0</v>
      </c>
      <c r="BJ56" s="225">
        <f t="shared" si="8"/>
        <v>0</v>
      </c>
      <c r="BK56" s="225">
        <f t="shared" si="8"/>
        <v>0</v>
      </c>
      <c r="BL56" s="226">
        <f t="shared" si="8"/>
        <v>0</v>
      </c>
      <c r="BM56" s="225">
        <f t="shared" si="8"/>
        <v>0</v>
      </c>
      <c r="BN56" s="225">
        <f t="shared" si="8"/>
        <v>0</v>
      </c>
      <c r="BO56" s="225">
        <f t="shared" si="8"/>
        <v>0</v>
      </c>
      <c r="BP56" s="226">
        <f t="shared" si="8"/>
        <v>0</v>
      </c>
      <c r="BQ56" s="225">
        <f t="shared" si="8"/>
        <v>0</v>
      </c>
      <c r="BR56" s="225">
        <f t="shared" si="8"/>
        <v>0</v>
      </c>
      <c r="BS56" s="225">
        <f t="shared" si="8"/>
        <v>0</v>
      </c>
      <c r="BT56" s="226">
        <f t="shared" si="8"/>
        <v>0</v>
      </c>
      <c r="BU56" s="178"/>
    </row>
    <row r="57" spans="4:73" ht="15.75" customHeight="1" x14ac:dyDescent="0.25">
      <c r="D57" s="438" t="s">
        <v>20</v>
      </c>
      <c r="E57" s="441" t="s">
        <v>97</v>
      </c>
      <c r="F57" s="442"/>
      <c r="G57" s="442"/>
      <c r="H57" s="442"/>
      <c r="I57" s="442"/>
      <c r="J57" s="442"/>
      <c r="K57" s="442"/>
      <c r="L57" s="442"/>
      <c r="M57" s="442"/>
      <c r="N57" s="442"/>
      <c r="O57" s="442"/>
      <c r="P57" s="442"/>
      <c r="Q57" s="443"/>
      <c r="V57" s="177"/>
      <c r="W57" s="90"/>
      <c r="BU57" s="178"/>
    </row>
    <row r="58" spans="4:73" ht="31.5" customHeight="1" x14ac:dyDescent="0.25">
      <c r="D58" s="439"/>
      <c r="E58" s="444" t="s">
        <v>233</v>
      </c>
      <c r="F58" s="445"/>
      <c r="G58" s="445"/>
      <c r="H58" s="445"/>
      <c r="I58" s="445"/>
      <c r="J58" s="445"/>
      <c r="K58" s="445"/>
      <c r="L58" s="445"/>
      <c r="M58" s="445"/>
      <c r="N58" s="445"/>
      <c r="O58" s="445"/>
      <c r="P58" s="445"/>
      <c r="Q58" s="446"/>
      <c r="V58" s="177"/>
      <c r="W58" s="90"/>
      <c r="X58" s="227"/>
      <c r="Y58" s="228"/>
      <c r="Z58" s="228"/>
      <c r="AA58" s="228"/>
      <c r="AB58" s="229"/>
      <c r="AC58" s="228"/>
      <c r="AD58" s="228"/>
      <c r="AE58" s="228"/>
      <c r="AF58" s="229"/>
      <c r="AG58" s="228"/>
      <c r="AH58" s="228"/>
      <c r="AI58" s="228"/>
      <c r="AJ58" s="229"/>
      <c r="AK58" s="228"/>
      <c r="AL58" s="228"/>
      <c r="AM58" s="228"/>
      <c r="AN58" s="229"/>
      <c r="AO58" s="228"/>
      <c r="AP58" s="228"/>
      <c r="AQ58" s="228"/>
      <c r="AR58" s="229"/>
      <c r="AS58" s="228"/>
      <c r="AT58" s="228"/>
      <c r="AU58" s="228"/>
      <c r="AV58" s="229"/>
      <c r="AW58" s="228"/>
      <c r="AX58" s="228"/>
      <c r="AY58" s="228"/>
      <c r="AZ58" s="229"/>
      <c r="BA58" s="228"/>
      <c r="BB58" s="228"/>
      <c r="BC58" s="228"/>
      <c r="BD58" s="229"/>
      <c r="BE58" s="228"/>
      <c r="BF58" s="228"/>
      <c r="BG58" s="228"/>
      <c r="BH58" s="229"/>
      <c r="BI58" s="228"/>
      <c r="BJ58" s="228"/>
      <c r="BK58" s="228"/>
      <c r="BL58" s="229"/>
      <c r="BM58" s="228"/>
      <c r="BN58" s="228"/>
      <c r="BO58" s="228"/>
      <c r="BP58" s="229"/>
      <c r="BQ58" s="228"/>
      <c r="BR58" s="228"/>
      <c r="BS58" s="228"/>
      <c r="BT58" s="229"/>
      <c r="BU58" s="178"/>
    </row>
    <row r="59" spans="4:73" ht="24.75" customHeight="1" x14ac:dyDescent="0.25">
      <c r="D59" s="440"/>
      <c r="E59" s="444" t="s">
        <v>234</v>
      </c>
      <c r="F59" s="445"/>
      <c r="G59" s="445"/>
      <c r="H59" s="445"/>
      <c r="I59" s="445"/>
      <c r="J59" s="445"/>
      <c r="K59" s="445"/>
      <c r="L59" s="445"/>
      <c r="M59" s="445"/>
      <c r="N59" s="445"/>
      <c r="O59" s="445"/>
      <c r="P59" s="445"/>
      <c r="Q59" s="446"/>
      <c r="V59" s="177"/>
      <c r="W59" s="90"/>
      <c r="X59" s="227"/>
      <c r="Y59" s="228"/>
      <c r="Z59" s="228"/>
      <c r="AA59" s="228"/>
      <c r="AB59" s="229"/>
      <c r="AC59" s="228"/>
      <c r="AD59" s="228"/>
      <c r="AE59" s="228"/>
      <c r="AF59" s="229"/>
      <c r="AG59" s="228"/>
      <c r="AH59" s="228"/>
      <c r="AI59" s="228"/>
      <c r="AJ59" s="229"/>
      <c r="AK59" s="228"/>
      <c r="AL59" s="228"/>
      <c r="AM59" s="228"/>
      <c r="AN59" s="229"/>
      <c r="AO59" s="228"/>
      <c r="AP59" s="228"/>
      <c r="AQ59" s="228"/>
      <c r="AR59" s="229"/>
      <c r="AS59" s="228"/>
      <c r="AT59" s="228"/>
      <c r="AU59" s="228"/>
      <c r="AV59" s="229"/>
      <c r="AW59" s="228"/>
      <c r="AX59" s="228"/>
      <c r="AY59" s="228"/>
      <c r="AZ59" s="229"/>
      <c r="BA59" s="228"/>
      <c r="BB59" s="228"/>
      <c r="BC59" s="228"/>
      <c r="BD59" s="229"/>
      <c r="BE59" s="228"/>
      <c r="BF59" s="228"/>
      <c r="BG59" s="228"/>
      <c r="BH59" s="229"/>
      <c r="BI59" s="228"/>
      <c r="BJ59" s="228"/>
      <c r="BK59" s="228"/>
      <c r="BL59" s="229"/>
      <c r="BM59" s="228"/>
      <c r="BN59" s="228"/>
      <c r="BO59" s="228"/>
      <c r="BP59" s="229"/>
      <c r="BQ59" s="228"/>
      <c r="BR59" s="228"/>
      <c r="BS59" s="228"/>
      <c r="BT59" s="229"/>
      <c r="BU59" s="178"/>
    </row>
    <row r="60" spans="4:73" ht="15.75" customHeight="1" x14ac:dyDescent="0.25">
      <c r="D60" s="439"/>
      <c r="E60" s="447" t="s">
        <v>235</v>
      </c>
      <c r="F60" s="448"/>
      <c r="G60" s="448"/>
      <c r="H60" s="448"/>
      <c r="I60" s="448"/>
      <c r="J60" s="448"/>
      <c r="K60" s="448"/>
      <c r="L60" s="448"/>
      <c r="M60" s="448"/>
      <c r="N60" s="448"/>
      <c r="O60" s="448"/>
      <c r="P60" s="448"/>
      <c r="Q60" s="449"/>
      <c r="V60" s="177"/>
      <c r="W60" s="90"/>
      <c r="X60" s="227"/>
      <c r="Y60" s="228"/>
      <c r="Z60" s="228"/>
      <c r="AA60" s="228"/>
      <c r="AB60" s="229"/>
      <c r="AC60" s="228"/>
      <c r="AD60" s="228"/>
      <c r="AE60" s="228"/>
      <c r="AF60" s="229"/>
      <c r="AG60" s="228"/>
      <c r="AH60" s="228"/>
      <c r="AI60" s="228"/>
      <c r="AJ60" s="229"/>
      <c r="AK60" s="228"/>
      <c r="AL60" s="228"/>
      <c r="AM60" s="228"/>
      <c r="AN60" s="229"/>
      <c r="AO60" s="228"/>
      <c r="AP60" s="228"/>
      <c r="AQ60" s="228"/>
      <c r="AR60" s="229"/>
      <c r="AS60" s="228"/>
      <c r="AT60" s="228"/>
      <c r="AU60" s="228"/>
      <c r="AV60" s="229"/>
      <c r="AW60" s="228"/>
      <c r="AX60" s="228"/>
      <c r="AY60" s="228"/>
      <c r="AZ60" s="229"/>
      <c r="BA60" s="228"/>
      <c r="BB60" s="228"/>
      <c r="BC60" s="228"/>
      <c r="BD60" s="229"/>
      <c r="BE60" s="228"/>
      <c r="BF60" s="228"/>
      <c r="BG60" s="228"/>
      <c r="BH60" s="229"/>
      <c r="BI60" s="228"/>
      <c r="BJ60" s="228"/>
      <c r="BK60" s="228"/>
      <c r="BL60" s="229"/>
      <c r="BM60" s="228"/>
      <c r="BN60" s="228"/>
      <c r="BO60" s="228"/>
      <c r="BP60" s="229"/>
      <c r="BQ60" s="228"/>
      <c r="BR60" s="228"/>
      <c r="BS60" s="228"/>
      <c r="BT60" s="229"/>
      <c r="BU60" s="178"/>
    </row>
    <row r="61" spans="4:73" ht="15.75" customHeight="1" x14ac:dyDescent="0.25">
      <c r="D61" s="318" t="s">
        <v>21</v>
      </c>
      <c r="E61" s="451" t="s">
        <v>101</v>
      </c>
      <c r="F61" s="452"/>
      <c r="G61" s="452"/>
      <c r="H61" s="452"/>
      <c r="I61" s="452"/>
      <c r="J61" s="452"/>
      <c r="K61" s="452"/>
      <c r="L61" s="452"/>
      <c r="M61" s="452"/>
      <c r="N61" s="452"/>
      <c r="O61" s="452"/>
      <c r="P61" s="452"/>
      <c r="Q61" s="453"/>
      <c r="V61" s="177"/>
      <c r="W61" s="90"/>
      <c r="X61" s="165"/>
      <c r="Y61" s="198" t="s">
        <v>134</v>
      </c>
      <c r="Z61" s="228"/>
      <c r="AA61" s="228"/>
      <c r="AB61" s="229"/>
      <c r="AC61" s="228"/>
      <c r="AD61" s="228"/>
      <c r="AE61" s="228"/>
      <c r="AF61" s="229"/>
      <c r="AG61" s="228"/>
      <c r="AH61" s="228"/>
      <c r="AI61" s="228"/>
      <c r="AJ61" s="229"/>
      <c r="AK61" s="228"/>
      <c r="AL61" s="228"/>
      <c r="AM61" s="228"/>
      <c r="AN61" s="229"/>
      <c r="AO61" s="228"/>
      <c r="AP61" s="228"/>
      <c r="AQ61" s="228"/>
      <c r="AR61" s="229"/>
      <c r="AS61" s="228"/>
      <c r="AT61" s="228"/>
      <c r="AU61" s="228"/>
      <c r="AV61" s="229"/>
      <c r="AW61" s="228"/>
      <c r="AX61" s="228"/>
      <c r="AY61" s="228"/>
      <c r="AZ61" s="229"/>
      <c r="BA61" s="228"/>
      <c r="BB61" s="228"/>
      <c r="BC61" s="228"/>
      <c r="BD61" s="229"/>
      <c r="BE61" s="228"/>
      <c r="BF61" s="228"/>
      <c r="BG61" s="228"/>
      <c r="BH61" s="229"/>
      <c r="BI61" s="228"/>
      <c r="BJ61" s="228"/>
      <c r="BK61" s="228"/>
      <c r="BL61" s="229"/>
      <c r="BM61" s="228"/>
      <c r="BN61" s="228"/>
      <c r="BO61" s="228"/>
      <c r="BP61" s="229"/>
      <c r="BQ61" s="228"/>
      <c r="BR61" s="228"/>
      <c r="BS61" s="228"/>
      <c r="BT61" s="229"/>
      <c r="BU61" s="178"/>
    </row>
    <row r="62" spans="4:73" ht="30.75" customHeight="1" x14ac:dyDescent="0.25">
      <c r="D62" s="450"/>
      <c r="E62" s="454" t="s">
        <v>236</v>
      </c>
      <c r="F62" s="455"/>
      <c r="G62" s="455"/>
      <c r="H62" s="455"/>
      <c r="I62" s="455"/>
      <c r="J62" s="455"/>
      <c r="K62" s="455"/>
      <c r="L62" s="455"/>
      <c r="M62" s="455"/>
      <c r="N62" s="455"/>
      <c r="O62" s="455"/>
      <c r="P62" s="455"/>
      <c r="Q62" s="456"/>
      <c r="V62" s="177"/>
      <c r="W62" s="90"/>
      <c r="X62" s="230"/>
      <c r="Y62" s="242" t="s">
        <v>135</v>
      </c>
      <c r="Z62" s="228"/>
      <c r="AA62" s="228"/>
      <c r="AB62" s="229"/>
      <c r="AC62" s="228"/>
      <c r="AD62" s="228"/>
      <c r="AE62" s="228"/>
      <c r="AF62" s="229"/>
      <c r="AG62" s="228"/>
      <c r="AH62" s="228"/>
      <c r="AI62" s="228"/>
      <c r="AJ62" s="229"/>
      <c r="AK62" s="228"/>
      <c r="AL62" s="228"/>
      <c r="AM62" s="228"/>
      <c r="AN62" s="229"/>
      <c r="AO62" s="228"/>
      <c r="AP62" s="228"/>
      <c r="AQ62" s="228"/>
      <c r="AR62" s="229"/>
      <c r="AS62" s="228"/>
      <c r="AT62" s="228"/>
      <c r="AU62" s="228"/>
      <c r="AV62" s="229"/>
      <c r="AW62" s="228"/>
      <c r="AX62" s="228"/>
      <c r="AY62" s="228"/>
      <c r="AZ62" s="229"/>
      <c r="BA62" s="228"/>
      <c r="BB62" s="228"/>
      <c r="BC62" s="228"/>
      <c r="BD62" s="229"/>
      <c r="BE62" s="228"/>
      <c r="BF62" s="228"/>
      <c r="BG62" s="228"/>
      <c r="BH62" s="229"/>
      <c r="BI62" s="228"/>
      <c r="BJ62" s="228"/>
      <c r="BK62" s="228"/>
      <c r="BL62" s="229"/>
      <c r="BM62" s="228"/>
      <c r="BN62" s="228"/>
      <c r="BO62" s="228"/>
      <c r="BP62" s="229"/>
      <c r="BQ62" s="228"/>
      <c r="BR62" s="228"/>
      <c r="BS62" s="228"/>
      <c r="BT62" s="229"/>
      <c r="BU62" s="178"/>
    </row>
    <row r="63" spans="4:73" ht="15" customHeight="1" x14ac:dyDescent="0.25">
      <c r="D63" s="231" t="s">
        <v>109</v>
      </c>
      <c r="E63" s="502" t="s">
        <v>177</v>
      </c>
      <c r="F63" s="503"/>
      <c r="G63" s="503"/>
      <c r="H63" s="503"/>
      <c r="I63" s="503"/>
      <c r="J63" s="503"/>
      <c r="K63" s="503"/>
      <c r="L63" s="503"/>
      <c r="M63" s="503"/>
      <c r="N63" s="503"/>
      <c r="O63" s="503"/>
      <c r="P63" s="503"/>
      <c r="Q63" s="504"/>
      <c r="V63" s="177"/>
      <c r="W63" s="144"/>
      <c r="X63" s="232"/>
      <c r="Y63" s="198" t="s">
        <v>137</v>
      </c>
      <c r="BU63" s="178"/>
    </row>
    <row r="64" spans="4:73" ht="15.75" customHeight="1" thickBot="1" x14ac:dyDescent="0.3">
      <c r="D64" s="231" t="s">
        <v>152</v>
      </c>
      <c r="E64" s="489" t="s">
        <v>228</v>
      </c>
      <c r="F64" s="490"/>
      <c r="G64" s="490"/>
      <c r="H64" s="490"/>
      <c r="I64" s="490"/>
      <c r="J64" s="490"/>
      <c r="K64" s="490"/>
      <c r="L64" s="490"/>
      <c r="M64" s="490"/>
      <c r="N64" s="490"/>
      <c r="O64" s="490"/>
      <c r="P64" s="490"/>
      <c r="Q64" s="491"/>
      <c r="V64" s="189"/>
      <c r="W64" s="192"/>
      <c r="X64" s="192"/>
      <c r="Y64" s="233"/>
      <c r="Z64" s="233"/>
      <c r="AA64" s="233"/>
      <c r="AB64" s="234"/>
      <c r="AC64" s="233"/>
      <c r="AD64" s="233"/>
      <c r="AE64" s="233"/>
      <c r="AF64" s="234"/>
      <c r="AG64" s="233"/>
      <c r="AH64" s="233"/>
      <c r="AI64" s="233"/>
      <c r="AJ64" s="234"/>
      <c r="AK64" s="233"/>
      <c r="AL64" s="233"/>
      <c r="AM64" s="233"/>
      <c r="AN64" s="234"/>
      <c r="AO64" s="233"/>
      <c r="AP64" s="233"/>
      <c r="AQ64" s="233"/>
      <c r="AR64" s="234"/>
      <c r="AS64" s="233"/>
      <c r="AT64" s="233"/>
      <c r="AU64" s="233"/>
      <c r="AV64" s="234"/>
      <c r="AW64" s="233"/>
      <c r="AX64" s="233"/>
      <c r="AY64" s="233"/>
      <c r="AZ64" s="234"/>
      <c r="BA64" s="233"/>
      <c r="BB64" s="233"/>
      <c r="BC64" s="233"/>
      <c r="BD64" s="234"/>
      <c r="BE64" s="233"/>
      <c r="BF64" s="233"/>
      <c r="BG64" s="233"/>
      <c r="BH64" s="234"/>
      <c r="BI64" s="233"/>
      <c r="BJ64" s="233"/>
      <c r="BK64" s="233"/>
      <c r="BL64" s="234"/>
      <c r="BM64" s="233"/>
      <c r="BN64" s="233"/>
      <c r="BO64" s="233"/>
      <c r="BP64" s="234"/>
      <c r="BQ64" s="233"/>
      <c r="BR64" s="233"/>
      <c r="BS64" s="233"/>
      <c r="BT64" s="234"/>
      <c r="BU64" s="193"/>
    </row>
    <row r="65" spans="4:71" ht="15.75" customHeight="1" x14ac:dyDescent="0.25">
      <c r="D65" s="221" t="s">
        <v>23</v>
      </c>
      <c r="E65" s="457" t="s">
        <v>2</v>
      </c>
      <c r="F65" s="458"/>
      <c r="G65" s="458"/>
      <c r="H65" s="458"/>
      <c r="I65" s="458"/>
      <c r="J65" s="458"/>
      <c r="K65" s="458"/>
      <c r="L65" s="458"/>
      <c r="M65" s="458"/>
      <c r="N65" s="458"/>
      <c r="O65" s="458"/>
      <c r="P65" s="458"/>
      <c r="Q65" s="459"/>
    </row>
    <row r="66" spans="4:71" s="172" customFormat="1" ht="15" customHeight="1" x14ac:dyDescent="0.25">
      <c r="D66" s="235" t="s">
        <v>64</v>
      </c>
      <c r="E66" s="457" t="s">
        <v>63</v>
      </c>
      <c r="F66" s="458"/>
      <c r="G66" s="458"/>
      <c r="H66" s="458"/>
      <c r="I66" s="458"/>
      <c r="J66" s="458"/>
      <c r="K66" s="458"/>
      <c r="L66" s="458"/>
      <c r="M66" s="458"/>
      <c r="N66" s="458"/>
      <c r="O66" s="458"/>
      <c r="P66" s="458"/>
      <c r="Q66" s="459"/>
      <c r="W66" s="95"/>
      <c r="X66" s="217" t="s">
        <v>117</v>
      </c>
      <c r="Y66" s="171"/>
      <c r="Z66" s="171"/>
      <c r="AA66" s="171"/>
      <c r="AC66" s="171"/>
      <c r="AD66" s="171"/>
      <c r="AE66" s="171"/>
      <c r="AG66" s="171"/>
      <c r="AH66" s="171"/>
      <c r="AI66" s="171"/>
      <c r="AK66" s="171"/>
      <c r="AL66" s="171"/>
      <c r="AM66" s="171"/>
      <c r="AO66" s="171"/>
      <c r="AP66" s="171"/>
      <c r="AQ66" s="171"/>
      <c r="AS66" s="171"/>
      <c r="AT66" s="171"/>
      <c r="AU66" s="171"/>
      <c r="AW66" s="171"/>
      <c r="AX66" s="171"/>
      <c r="AY66" s="171"/>
      <c r="BA66" s="171"/>
      <c r="BB66" s="171"/>
      <c r="BC66" s="171"/>
      <c r="BE66" s="171"/>
      <c r="BF66" s="171"/>
      <c r="BG66" s="171"/>
      <c r="BI66" s="171"/>
      <c r="BJ66" s="171"/>
      <c r="BK66" s="171"/>
      <c r="BM66" s="171"/>
      <c r="BN66" s="171"/>
      <c r="BO66" s="171"/>
      <c r="BQ66" s="171"/>
      <c r="BR66" s="171"/>
      <c r="BS66" s="171"/>
    </row>
    <row r="67" spans="4:71" x14ac:dyDescent="0.25">
      <c r="D67" s="484" t="s">
        <v>110</v>
      </c>
      <c r="E67" s="371" t="s">
        <v>108</v>
      </c>
      <c r="F67" s="372"/>
      <c r="G67" s="372"/>
      <c r="H67" s="372"/>
      <c r="I67" s="372"/>
      <c r="J67" s="372"/>
      <c r="K67" s="372"/>
      <c r="L67" s="372"/>
      <c r="M67" s="372"/>
      <c r="N67" s="372"/>
      <c r="O67" s="372"/>
      <c r="P67" s="372"/>
      <c r="Q67" s="487"/>
      <c r="W67" s="218"/>
      <c r="X67" s="492" t="s">
        <v>119</v>
      </c>
      <c r="Y67" s="493"/>
      <c r="Z67" s="493"/>
      <c r="AA67" s="493"/>
      <c r="AB67" s="493"/>
      <c r="AC67" s="493"/>
      <c r="AD67" s="493"/>
      <c r="AE67" s="493"/>
      <c r="AF67" s="493"/>
      <c r="AG67" s="493"/>
      <c r="AH67" s="493"/>
      <c r="AI67" s="493"/>
      <c r="AJ67" s="493"/>
      <c r="AK67" s="493"/>
      <c r="AL67" s="494"/>
      <c r="AM67" s="494"/>
      <c r="AN67" s="495"/>
    </row>
    <row r="68" spans="4:71" x14ac:dyDescent="0.25">
      <c r="D68" s="485"/>
      <c r="E68" s="300" t="s">
        <v>87</v>
      </c>
      <c r="F68" s="473"/>
      <c r="G68" s="473"/>
      <c r="H68" s="473"/>
      <c r="I68" s="473"/>
      <c r="J68" s="473"/>
      <c r="K68" s="473"/>
      <c r="L68" s="473"/>
      <c r="M68" s="473"/>
      <c r="N68" s="473"/>
      <c r="O68" s="473"/>
      <c r="P68" s="473"/>
      <c r="Q68" s="474"/>
      <c r="W68" s="484" t="s">
        <v>123</v>
      </c>
      <c r="X68" s="496" t="s">
        <v>127</v>
      </c>
      <c r="Y68" s="497"/>
      <c r="Z68" s="497"/>
      <c r="AA68" s="497"/>
      <c r="AB68" s="497"/>
      <c r="AC68" s="497"/>
      <c r="AD68" s="497"/>
      <c r="AE68" s="497"/>
      <c r="AF68" s="497"/>
      <c r="AG68" s="497"/>
      <c r="AH68" s="497"/>
      <c r="AI68" s="497"/>
      <c r="AJ68" s="497"/>
      <c r="AK68" s="497"/>
      <c r="AL68" s="373"/>
      <c r="AM68" s="373"/>
      <c r="AN68" s="374"/>
    </row>
    <row r="69" spans="4:71" x14ac:dyDescent="0.25">
      <c r="D69" s="485"/>
      <c r="E69" s="300" t="s">
        <v>88</v>
      </c>
      <c r="F69" s="473"/>
      <c r="G69" s="473"/>
      <c r="H69" s="473"/>
      <c r="I69" s="473"/>
      <c r="J69" s="473"/>
      <c r="K69" s="473"/>
      <c r="L69" s="473"/>
      <c r="M69" s="473"/>
      <c r="N69" s="473"/>
      <c r="O69" s="473"/>
      <c r="P69" s="473"/>
      <c r="Q69" s="474"/>
      <c r="W69" s="486"/>
      <c r="X69" s="498" t="s">
        <v>199</v>
      </c>
      <c r="Y69" s="499"/>
      <c r="Z69" s="499"/>
      <c r="AA69" s="499"/>
      <c r="AB69" s="499"/>
      <c r="AC69" s="499"/>
      <c r="AD69" s="499"/>
      <c r="AE69" s="499"/>
      <c r="AF69" s="499"/>
      <c r="AG69" s="499"/>
      <c r="AH69" s="499"/>
      <c r="AI69" s="499"/>
      <c r="AJ69" s="499"/>
      <c r="AK69" s="499"/>
      <c r="AL69" s="377"/>
      <c r="AM69" s="377"/>
      <c r="AN69" s="378"/>
    </row>
    <row r="70" spans="4:71" x14ac:dyDescent="0.25">
      <c r="D70" s="485"/>
      <c r="E70" s="300" t="s">
        <v>89</v>
      </c>
      <c r="F70" s="473"/>
      <c r="G70" s="473"/>
      <c r="H70" s="473"/>
      <c r="I70" s="473"/>
      <c r="J70" s="473"/>
      <c r="K70" s="473"/>
      <c r="L70" s="473"/>
      <c r="M70" s="473"/>
      <c r="N70" s="473"/>
      <c r="O70" s="473"/>
      <c r="P70" s="473"/>
      <c r="Q70" s="474"/>
      <c r="W70" s="318" t="s">
        <v>124</v>
      </c>
      <c r="X70" s="500" t="s">
        <v>126</v>
      </c>
      <c r="Y70" s="501"/>
      <c r="Z70" s="501"/>
      <c r="AA70" s="501"/>
      <c r="AB70" s="501"/>
      <c r="AC70" s="501"/>
      <c r="AD70" s="501"/>
      <c r="AE70" s="501"/>
      <c r="AF70" s="501"/>
      <c r="AG70" s="501"/>
      <c r="AH70" s="501"/>
      <c r="AI70" s="501"/>
      <c r="AJ70" s="501"/>
      <c r="AK70" s="501"/>
      <c r="AL70" s="373"/>
      <c r="AM70" s="373"/>
      <c r="AN70" s="374"/>
    </row>
    <row r="71" spans="4:71" x14ac:dyDescent="0.25">
      <c r="D71" s="486"/>
      <c r="E71" s="375" t="s">
        <v>90</v>
      </c>
      <c r="F71" s="376"/>
      <c r="G71" s="376"/>
      <c r="H71" s="376"/>
      <c r="I71" s="376"/>
      <c r="J71" s="376"/>
      <c r="K71" s="376"/>
      <c r="L71" s="376"/>
      <c r="M71" s="376"/>
      <c r="N71" s="376"/>
      <c r="O71" s="376"/>
      <c r="P71" s="376"/>
      <c r="Q71" s="476"/>
      <c r="W71" s="450"/>
      <c r="X71" s="498" t="s">
        <v>200</v>
      </c>
      <c r="Y71" s="499"/>
      <c r="Z71" s="499"/>
      <c r="AA71" s="499"/>
      <c r="AB71" s="499"/>
      <c r="AC71" s="499"/>
      <c r="AD71" s="499"/>
      <c r="AE71" s="499"/>
      <c r="AF71" s="499"/>
      <c r="AG71" s="499"/>
      <c r="AH71" s="499"/>
      <c r="AI71" s="499"/>
      <c r="AJ71" s="499"/>
      <c r="AK71" s="499"/>
      <c r="AL71" s="377"/>
      <c r="AM71" s="377"/>
      <c r="AN71" s="378"/>
    </row>
    <row r="72" spans="4:71" ht="19.5" customHeight="1" x14ac:dyDescent="0.25">
      <c r="D72" s="236" t="s">
        <v>111</v>
      </c>
      <c r="E72" s="309" t="s">
        <v>74</v>
      </c>
      <c r="F72" s="310"/>
      <c r="G72" s="310"/>
      <c r="H72" s="310"/>
      <c r="I72" s="310"/>
      <c r="J72" s="310"/>
      <c r="K72" s="310"/>
      <c r="L72" s="310"/>
      <c r="M72" s="310"/>
      <c r="N72" s="310"/>
      <c r="O72" s="310"/>
      <c r="P72" s="310"/>
      <c r="Q72" s="311"/>
      <c r="W72" s="318" t="s">
        <v>125</v>
      </c>
      <c r="X72" s="500" t="s">
        <v>128</v>
      </c>
      <c r="Y72" s="501"/>
      <c r="Z72" s="501"/>
      <c r="AA72" s="501"/>
      <c r="AB72" s="501"/>
      <c r="AC72" s="501"/>
      <c r="AD72" s="501"/>
      <c r="AE72" s="501"/>
      <c r="AF72" s="501"/>
      <c r="AG72" s="501"/>
      <c r="AH72" s="501"/>
      <c r="AI72" s="501"/>
      <c r="AJ72" s="501"/>
      <c r="AK72" s="501"/>
      <c r="AL72" s="373"/>
      <c r="AM72" s="373"/>
      <c r="AN72" s="374"/>
    </row>
    <row r="73" spans="4:71" ht="41.25" customHeight="1" x14ac:dyDescent="0.25">
      <c r="D73" s="236" t="s">
        <v>116</v>
      </c>
      <c r="E73" s="309" t="s">
        <v>229</v>
      </c>
      <c r="F73" s="310"/>
      <c r="G73" s="310"/>
      <c r="H73" s="310"/>
      <c r="I73" s="310"/>
      <c r="J73" s="310"/>
      <c r="K73" s="310"/>
      <c r="L73" s="310"/>
      <c r="M73" s="310"/>
      <c r="N73" s="310"/>
      <c r="O73" s="310"/>
      <c r="P73" s="310"/>
      <c r="Q73" s="311"/>
      <c r="W73" s="450"/>
      <c r="X73" s="498" t="s">
        <v>201</v>
      </c>
      <c r="Y73" s="499"/>
      <c r="Z73" s="499"/>
      <c r="AA73" s="499"/>
      <c r="AB73" s="499"/>
      <c r="AC73" s="499"/>
      <c r="AD73" s="499"/>
      <c r="AE73" s="499"/>
      <c r="AF73" s="499"/>
      <c r="AG73" s="499"/>
      <c r="AH73" s="499"/>
      <c r="AI73" s="499"/>
      <c r="AJ73" s="499"/>
      <c r="AK73" s="499"/>
      <c r="AL73" s="377"/>
      <c r="AM73" s="377"/>
      <c r="AN73" s="378"/>
    </row>
    <row r="74" spans="4:71" ht="15" customHeight="1" x14ac:dyDescent="0.25">
      <c r="D74" s="318" t="s">
        <v>107</v>
      </c>
      <c r="E74" s="297" t="s">
        <v>102</v>
      </c>
      <c r="F74" s="384"/>
      <c r="G74" s="384"/>
      <c r="H74" s="384"/>
      <c r="I74" s="384"/>
      <c r="J74" s="384"/>
      <c r="K74" s="384"/>
      <c r="L74" s="384"/>
      <c r="M74" s="384"/>
      <c r="N74" s="384"/>
      <c r="O74" s="384"/>
      <c r="P74" s="384"/>
      <c r="Q74" s="472"/>
    </row>
    <row r="75" spans="4:71" ht="15" customHeight="1" x14ac:dyDescent="0.25">
      <c r="D75" s="471"/>
      <c r="E75" s="300" t="s">
        <v>103</v>
      </c>
      <c r="F75" s="473"/>
      <c r="G75" s="473"/>
      <c r="H75" s="473"/>
      <c r="I75" s="473"/>
      <c r="J75" s="473"/>
      <c r="K75" s="473"/>
      <c r="L75" s="473"/>
      <c r="M75" s="473"/>
      <c r="N75" s="473"/>
      <c r="O75" s="473"/>
      <c r="P75" s="473"/>
      <c r="Q75" s="474"/>
      <c r="X75" s="330" t="s">
        <v>129</v>
      </c>
      <c r="Y75" s="475"/>
      <c r="Z75" s="475"/>
      <c r="AA75" s="475"/>
      <c r="AB75" s="475"/>
      <c r="AC75" s="475"/>
      <c r="AD75" s="475"/>
      <c r="AE75" s="475"/>
      <c r="AF75" s="475"/>
      <c r="AG75" s="475"/>
      <c r="AH75" s="475"/>
      <c r="AI75" s="475"/>
      <c r="AJ75" s="475"/>
      <c r="AK75" s="475"/>
    </row>
    <row r="76" spans="4:71" ht="30" customHeight="1" x14ac:dyDescent="0.25">
      <c r="D76" s="471"/>
      <c r="E76" s="300" t="s">
        <v>104</v>
      </c>
      <c r="F76" s="473"/>
      <c r="G76" s="473"/>
      <c r="H76" s="473"/>
      <c r="I76" s="473"/>
      <c r="J76" s="473"/>
      <c r="K76" s="473"/>
      <c r="L76" s="473"/>
      <c r="M76" s="473"/>
      <c r="N76" s="473"/>
      <c r="O76" s="473"/>
      <c r="P76" s="473"/>
      <c r="Q76" s="474"/>
      <c r="X76" s="330" t="s">
        <v>130</v>
      </c>
      <c r="Y76" s="477"/>
      <c r="Z76" s="477"/>
      <c r="AA76" s="477"/>
      <c r="AB76" s="477"/>
      <c r="AC76" s="477"/>
      <c r="AD76" s="477"/>
      <c r="AE76" s="477"/>
      <c r="AF76" s="477"/>
      <c r="AG76" s="477"/>
      <c r="AH76" s="477"/>
      <c r="AI76" s="477"/>
      <c r="AJ76" s="477"/>
      <c r="AK76" s="477"/>
    </row>
    <row r="77" spans="4:71" ht="14.25" customHeight="1" x14ac:dyDescent="0.25">
      <c r="D77" s="471"/>
      <c r="E77" s="300" t="s">
        <v>105</v>
      </c>
      <c r="F77" s="473"/>
      <c r="G77" s="473"/>
      <c r="H77" s="473"/>
      <c r="I77" s="473"/>
      <c r="J77" s="473"/>
      <c r="K77" s="473"/>
      <c r="L77" s="473"/>
      <c r="M77" s="473"/>
      <c r="N77" s="473"/>
      <c r="O77" s="473"/>
      <c r="P77" s="473"/>
      <c r="Q77" s="474"/>
      <c r="X77" s="237" t="s">
        <v>180</v>
      </c>
    </row>
    <row r="78" spans="4:71" x14ac:dyDescent="0.25">
      <c r="D78" s="471"/>
      <c r="E78" s="478" t="s">
        <v>230</v>
      </c>
      <c r="F78" s="479"/>
      <c r="G78" s="479"/>
      <c r="H78" s="479"/>
      <c r="I78" s="479"/>
      <c r="J78" s="479"/>
      <c r="K78" s="479"/>
      <c r="L78" s="479"/>
      <c r="M78" s="479"/>
      <c r="N78" s="479"/>
      <c r="O78" s="479"/>
      <c r="P78" s="479"/>
      <c r="Q78" s="480"/>
    </row>
    <row r="79" spans="4:71" ht="27.75" customHeight="1" x14ac:dyDescent="0.25">
      <c r="D79" s="471"/>
      <c r="E79" s="478" t="s">
        <v>231</v>
      </c>
      <c r="F79" s="481"/>
      <c r="G79" s="481"/>
      <c r="H79" s="481"/>
      <c r="I79" s="481"/>
      <c r="J79" s="481"/>
      <c r="K79" s="481"/>
      <c r="L79" s="481"/>
      <c r="M79" s="481"/>
      <c r="N79" s="481"/>
      <c r="O79" s="481"/>
      <c r="P79" s="481"/>
      <c r="Q79" s="482"/>
    </row>
    <row r="80" spans="4:71" ht="15.75" customHeight="1" x14ac:dyDescent="0.25">
      <c r="D80" s="450"/>
      <c r="E80" s="306" t="s">
        <v>106</v>
      </c>
      <c r="F80" s="483"/>
      <c r="G80" s="483"/>
      <c r="H80" s="483"/>
      <c r="I80" s="483"/>
      <c r="J80" s="483"/>
      <c r="K80" s="483"/>
      <c r="L80" s="483"/>
      <c r="M80" s="483"/>
      <c r="N80" s="483"/>
      <c r="O80" s="483"/>
      <c r="P80" s="238"/>
      <c r="Q80" s="239"/>
    </row>
    <row r="81" spans="4:17" ht="24.75" customHeight="1" x14ac:dyDescent="0.25">
      <c r="D81" s="231" t="s">
        <v>112</v>
      </c>
      <c r="E81" s="309" t="s">
        <v>75</v>
      </c>
      <c r="F81" s="310"/>
      <c r="G81" s="310"/>
      <c r="H81" s="310"/>
      <c r="I81" s="310"/>
      <c r="J81" s="310"/>
      <c r="K81" s="310"/>
      <c r="L81" s="310"/>
      <c r="M81" s="310"/>
      <c r="N81" s="310"/>
      <c r="O81" s="310"/>
      <c r="P81" s="310"/>
      <c r="Q81" s="311"/>
    </row>
    <row r="82" spans="4:17" x14ac:dyDescent="0.25">
      <c r="D82" s="231" t="s">
        <v>73</v>
      </c>
      <c r="E82" s="309" t="s">
        <v>81</v>
      </c>
      <c r="F82" s="310"/>
      <c r="G82" s="310"/>
      <c r="H82" s="310"/>
      <c r="I82" s="310"/>
      <c r="J82" s="310"/>
      <c r="K82" s="310"/>
      <c r="L82" s="310"/>
      <c r="M82" s="310"/>
      <c r="N82" s="310"/>
      <c r="O82" s="310"/>
      <c r="P82" s="310"/>
      <c r="Q82" s="311"/>
    </row>
    <row r="83" spans="4:17" x14ac:dyDescent="0.25">
      <c r="D83" s="240" t="s">
        <v>91</v>
      </c>
      <c r="E83" s="241"/>
      <c r="F83" s="241"/>
      <c r="G83" s="241"/>
      <c r="H83" s="241"/>
      <c r="I83" s="241"/>
      <c r="J83" s="241"/>
      <c r="K83" s="241"/>
      <c r="L83" s="241"/>
      <c r="M83" s="241"/>
      <c r="N83" s="241"/>
      <c r="O83" s="241"/>
    </row>
    <row r="86" spans="4:17" ht="15" customHeight="1" x14ac:dyDescent="0.25"/>
    <row r="103" spans="70:80" x14ac:dyDescent="0.25">
      <c r="BR103" s="198"/>
      <c r="BS103" s="198"/>
      <c r="BT103" s="199"/>
      <c r="BU103" s="144"/>
      <c r="BV103" s="144"/>
      <c r="BW103" s="144"/>
      <c r="BX103" s="144"/>
      <c r="BY103" s="144"/>
      <c r="BZ103" s="144"/>
      <c r="CA103" s="144"/>
      <c r="CB103" s="144"/>
    </row>
    <row r="104" spans="70:80" x14ac:dyDescent="0.25">
      <c r="BR104" s="198"/>
      <c r="BS104" s="198"/>
      <c r="BT104" s="199"/>
      <c r="BU104" s="144"/>
      <c r="BV104" s="144"/>
      <c r="BW104" s="144"/>
      <c r="BX104" s="144"/>
      <c r="BY104" s="144"/>
      <c r="BZ104" s="144"/>
      <c r="CA104" s="144"/>
      <c r="CB104" s="144"/>
    </row>
    <row r="105" spans="70:80" x14ac:dyDescent="0.25">
      <c r="BR105" s="198"/>
      <c r="BS105" s="198"/>
      <c r="BT105" s="199"/>
      <c r="BU105" s="144"/>
      <c r="BV105" s="144"/>
      <c r="BW105" s="144"/>
      <c r="BX105" s="144"/>
      <c r="BY105" s="144"/>
      <c r="BZ105" s="144"/>
      <c r="CA105" s="144"/>
      <c r="CB105" s="144"/>
    </row>
    <row r="106" spans="70:80" x14ac:dyDescent="0.25">
      <c r="BR106" s="198"/>
      <c r="BS106" s="198"/>
      <c r="BT106" s="199"/>
      <c r="BU106" s="144"/>
      <c r="BV106" s="144"/>
      <c r="BW106" s="144"/>
      <c r="BX106" s="144"/>
      <c r="BY106" s="144"/>
      <c r="BZ106" s="144"/>
      <c r="CA106" s="144"/>
      <c r="CB106" s="144"/>
    </row>
    <row r="107" spans="70:80" x14ac:dyDescent="0.25">
      <c r="BR107" s="198"/>
      <c r="BS107" s="198"/>
      <c r="BT107" s="199"/>
      <c r="BU107" s="144"/>
      <c r="BV107" s="144"/>
      <c r="BW107" s="144"/>
      <c r="BX107" s="144"/>
      <c r="BY107" s="144"/>
      <c r="BZ107" s="144"/>
      <c r="CA107" s="144"/>
      <c r="CB107" s="144"/>
    </row>
    <row r="108" spans="70:80" x14ac:dyDescent="0.25">
      <c r="BR108" s="198"/>
      <c r="BS108" s="198"/>
      <c r="BT108" s="199"/>
      <c r="BU108" s="144"/>
      <c r="BV108" s="144"/>
      <c r="BW108" s="144"/>
      <c r="BX108" s="144"/>
      <c r="BY108" s="144"/>
      <c r="BZ108" s="144"/>
      <c r="CA108" s="144"/>
      <c r="CB108" s="144"/>
    </row>
    <row r="109" spans="70:80" x14ac:dyDescent="0.25">
      <c r="BR109" s="198"/>
      <c r="BS109" s="198"/>
      <c r="BT109" s="199"/>
      <c r="BU109" s="144"/>
      <c r="BV109" s="144"/>
      <c r="BW109" s="144"/>
      <c r="BX109" s="144"/>
      <c r="BY109" s="144"/>
      <c r="BZ109" s="144"/>
      <c r="CA109" s="144"/>
      <c r="CB109" s="144"/>
    </row>
    <row r="110" spans="70:80" x14ac:dyDescent="0.25">
      <c r="BR110" s="198"/>
      <c r="BS110" s="198"/>
      <c r="BT110" s="199"/>
      <c r="BU110" s="144"/>
      <c r="BV110" s="144"/>
      <c r="BW110" s="144"/>
      <c r="BX110" s="144"/>
      <c r="BY110" s="144"/>
      <c r="BZ110" s="144"/>
      <c r="CA110" s="144"/>
      <c r="CB110" s="144"/>
    </row>
    <row r="111" spans="70:80" x14ac:dyDescent="0.25">
      <c r="BR111" s="198"/>
      <c r="BS111" s="198"/>
      <c r="BT111" s="199"/>
      <c r="BU111" s="144"/>
      <c r="BV111" s="144"/>
      <c r="BW111" s="144"/>
      <c r="BX111" s="144"/>
      <c r="BY111" s="144"/>
      <c r="BZ111" s="144"/>
      <c r="CA111" s="144"/>
      <c r="CB111" s="144"/>
    </row>
    <row r="112" spans="70:80" x14ac:dyDescent="0.25">
      <c r="BR112" s="198"/>
      <c r="BS112" s="198"/>
      <c r="BT112" s="199"/>
      <c r="BU112" s="144"/>
      <c r="BV112" s="144"/>
      <c r="BW112" s="144"/>
      <c r="BX112" s="144"/>
      <c r="BY112" s="144"/>
      <c r="BZ112" s="144"/>
      <c r="CA112" s="144"/>
      <c r="CB112" s="144"/>
    </row>
    <row r="113" spans="70:80" ht="14.45" customHeight="1" x14ac:dyDescent="0.25">
      <c r="BR113" s="198"/>
      <c r="BS113" s="198"/>
      <c r="BT113" s="199"/>
      <c r="BU113" s="144"/>
      <c r="BV113" s="144"/>
      <c r="BW113" s="144"/>
      <c r="BX113" s="144"/>
      <c r="BY113" s="144"/>
      <c r="BZ113" s="144"/>
      <c r="CA113" s="144"/>
      <c r="CB113" s="144"/>
    </row>
    <row r="114" spans="70:80" x14ac:dyDescent="0.25">
      <c r="BR114" s="198"/>
      <c r="BS114" s="198"/>
      <c r="BT114" s="199"/>
      <c r="BU114" s="144"/>
      <c r="BV114" s="144"/>
      <c r="BW114" s="144"/>
      <c r="BX114" s="144"/>
      <c r="BY114" s="144"/>
      <c r="BZ114" s="144"/>
      <c r="CA114" s="144"/>
      <c r="CB114" s="144"/>
    </row>
    <row r="115" spans="70:80" x14ac:dyDescent="0.25">
      <c r="BR115" s="198"/>
      <c r="BS115" s="198"/>
      <c r="BT115" s="199"/>
      <c r="BU115" s="144"/>
      <c r="BV115" s="144"/>
      <c r="BW115" s="144"/>
      <c r="BX115" s="144"/>
      <c r="BY115" s="144"/>
      <c r="BZ115" s="144"/>
      <c r="CA115" s="144"/>
      <c r="CB115" s="144"/>
    </row>
    <row r="116" spans="70:80" ht="14.45" customHeight="1" x14ac:dyDescent="0.25">
      <c r="BR116" s="198"/>
      <c r="BS116" s="198"/>
      <c r="BT116" s="199"/>
      <c r="BU116" s="144"/>
      <c r="BV116" s="144"/>
      <c r="BW116" s="144"/>
      <c r="BX116" s="144"/>
      <c r="BY116" s="144"/>
      <c r="BZ116" s="144"/>
      <c r="CA116" s="144"/>
      <c r="CB116" s="144"/>
    </row>
    <row r="117" spans="70:80" x14ac:dyDescent="0.25">
      <c r="BR117" s="198"/>
      <c r="BS117" s="198"/>
      <c r="BT117" s="199"/>
      <c r="BU117" s="144"/>
      <c r="BV117" s="144"/>
      <c r="BW117" s="144"/>
      <c r="BX117" s="144"/>
      <c r="BY117" s="144"/>
      <c r="BZ117" s="144"/>
      <c r="CA117" s="144"/>
      <c r="CB117" s="144"/>
    </row>
    <row r="118" spans="70:80" x14ac:dyDescent="0.25">
      <c r="BR118" s="198"/>
      <c r="BS118" s="198"/>
      <c r="BT118" s="199"/>
      <c r="BU118" s="144"/>
      <c r="BV118" s="144"/>
      <c r="BW118" s="144"/>
      <c r="BX118" s="144"/>
      <c r="BY118" s="144"/>
      <c r="BZ118" s="144"/>
      <c r="CA118" s="144"/>
      <c r="CB118" s="144"/>
    </row>
    <row r="119" spans="70:80" x14ac:dyDescent="0.25">
      <c r="BR119" s="198"/>
      <c r="BS119" s="198"/>
      <c r="BT119" s="199"/>
      <c r="BU119" s="144"/>
      <c r="BV119" s="144"/>
      <c r="BW119" s="144"/>
      <c r="BX119" s="144"/>
      <c r="BY119" s="144"/>
      <c r="BZ119" s="144"/>
      <c r="CA119" s="144"/>
      <c r="CB119" s="144"/>
    </row>
    <row r="120" spans="70:80" x14ac:dyDescent="0.25">
      <c r="BR120" s="198"/>
      <c r="BS120" s="198"/>
      <c r="BT120" s="199"/>
      <c r="BU120" s="144"/>
      <c r="BV120" s="144"/>
      <c r="BW120" s="144"/>
      <c r="BX120" s="144"/>
      <c r="BY120" s="144"/>
      <c r="BZ120" s="144"/>
      <c r="CA120" s="144"/>
      <c r="CB120" s="144"/>
    </row>
    <row r="121" spans="70:80" x14ac:dyDescent="0.25">
      <c r="BR121" s="198"/>
      <c r="BS121" s="198"/>
      <c r="BT121" s="199"/>
      <c r="BU121" s="144"/>
      <c r="BV121" s="144"/>
      <c r="BW121" s="144"/>
      <c r="BX121" s="144"/>
      <c r="BY121" s="144"/>
      <c r="BZ121" s="144"/>
      <c r="CA121" s="144"/>
      <c r="CB121" s="144"/>
    </row>
    <row r="122" spans="70:80" x14ac:dyDescent="0.25">
      <c r="BR122" s="198"/>
      <c r="BS122" s="198"/>
      <c r="BT122" s="199"/>
      <c r="BU122" s="144"/>
      <c r="BV122" s="144"/>
      <c r="BW122" s="144"/>
      <c r="BX122" s="144"/>
      <c r="BY122" s="144"/>
      <c r="BZ122" s="144"/>
      <c r="CA122" s="144"/>
      <c r="CB122" s="144"/>
    </row>
    <row r="123" spans="70:80" x14ac:dyDescent="0.25">
      <c r="BR123" s="198"/>
      <c r="BS123" s="198"/>
      <c r="BT123" s="199"/>
      <c r="BU123" s="144"/>
      <c r="BV123" s="144"/>
      <c r="BW123" s="144"/>
      <c r="BX123" s="144"/>
      <c r="BY123" s="144"/>
      <c r="BZ123" s="144"/>
      <c r="CA123" s="144"/>
      <c r="CB123" s="144"/>
    </row>
    <row r="124" spans="70:80" x14ac:dyDescent="0.25">
      <c r="BR124" s="198"/>
      <c r="BS124" s="198"/>
      <c r="BT124" s="199"/>
      <c r="BU124" s="144"/>
      <c r="BV124" s="144"/>
      <c r="BW124" s="144"/>
      <c r="BX124" s="144"/>
      <c r="BY124" s="144"/>
      <c r="BZ124" s="144"/>
      <c r="CA124" s="144"/>
      <c r="CB124" s="144"/>
    </row>
    <row r="125" spans="70:80" x14ac:dyDescent="0.25">
      <c r="BR125" s="198"/>
      <c r="BS125" s="198"/>
      <c r="BT125" s="199"/>
      <c r="BU125" s="144"/>
      <c r="BV125" s="144"/>
      <c r="BW125" s="144"/>
      <c r="BX125" s="144"/>
      <c r="BY125" s="144"/>
      <c r="BZ125" s="144"/>
      <c r="CA125" s="144"/>
      <c r="CB125" s="144"/>
    </row>
    <row r="126" spans="70:80" x14ac:dyDescent="0.25">
      <c r="BR126" s="198"/>
      <c r="BS126" s="198"/>
      <c r="BT126" s="199"/>
      <c r="BU126" s="144"/>
      <c r="BV126" s="144"/>
      <c r="BW126" s="144"/>
      <c r="BX126" s="144"/>
      <c r="BY126" s="144"/>
      <c r="BZ126" s="144"/>
      <c r="CA126" s="144"/>
      <c r="CB126" s="144"/>
    </row>
    <row r="127" spans="70:80" x14ac:dyDescent="0.25">
      <c r="BR127" s="198"/>
      <c r="BS127" s="198"/>
      <c r="BT127" s="199"/>
      <c r="BU127" s="144"/>
      <c r="BV127" s="144"/>
      <c r="BW127" s="144"/>
      <c r="BX127" s="144"/>
      <c r="BY127" s="144"/>
      <c r="BZ127" s="144"/>
      <c r="CA127" s="144"/>
      <c r="CB127" s="144"/>
    </row>
    <row r="128" spans="70:80" x14ac:dyDescent="0.25">
      <c r="BR128" s="198"/>
      <c r="BS128" s="198"/>
      <c r="BT128" s="199"/>
      <c r="BU128" s="144"/>
      <c r="BV128" s="144"/>
      <c r="BW128" s="144"/>
      <c r="BX128" s="144"/>
      <c r="BY128" s="144"/>
      <c r="BZ128" s="144"/>
      <c r="CA128" s="144"/>
      <c r="CB128" s="144"/>
    </row>
    <row r="129" spans="70:80" x14ac:dyDescent="0.25">
      <c r="BR129" s="198"/>
      <c r="BS129" s="198"/>
      <c r="BT129" s="199"/>
      <c r="BU129" s="144"/>
      <c r="BV129" s="144"/>
      <c r="BW129" s="144"/>
      <c r="BX129" s="144"/>
      <c r="BY129" s="144"/>
      <c r="BZ129" s="144"/>
      <c r="CA129" s="144"/>
      <c r="CB129" s="144"/>
    </row>
    <row r="130" spans="70:80" x14ac:dyDescent="0.25">
      <c r="BR130" s="198"/>
      <c r="BS130" s="198"/>
      <c r="BT130" s="199"/>
      <c r="BU130" s="144"/>
      <c r="BV130" s="144"/>
      <c r="BW130" s="144"/>
      <c r="BX130" s="144"/>
      <c r="BY130" s="144"/>
      <c r="BZ130" s="144"/>
      <c r="CA130" s="144"/>
      <c r="CB130" s="144"/>
    </row>
    <row r="131" spans="70:80" x14ac:dyDescent="0.25">
      <c r="BR131" s="198"/>
      <c r="BS131" s="198"/>
      <c r="BT131" s="199"/>
      <c r="BU131" s="144"/>
      <c r="BV131" s="144"/>
      <c r="BW131" s="144"/>
      <c r="BX131" s="144"/>
      <c r="BY131" s="144"/>
      <c r="BZ131" s="144"/>
      <c r="CA131" s="144"/>
      <c r="CB131" s="144"/>
    </row>
    <row r="132" spans="70:80" x14ac:dyDescent="0.25">
      <c r="BR132" s="198"/>
      <c r="BS132" s="198"/>
      <c r="BT132" s="199"/>
      <c r="BU132" s="144"/>
      <c r="BV132" s="144"/>
      <c r="BW132" s="144"/>
      <c r="BX132" s="144"/>
      <c r="BY132" s="144"/>
      <c r="BZ132" s="144"/>
      <c r="CA132" s="144"/>
      <c r="CB132" s="144"/>
    </row>
    <row r="133" spans="70:80" x14ac:dyDescent="0.25">
      <c r="BR133" s="198"/>
      <c r="BS133" s="198"/>
      <c r="BT133" s="199"/>
      <c r="BU133" s="144"/>
      <c r="BV133" s="144"/>
      <c r="BW133" s="144"/>
      <c r="BX133" s="144"/>
      <c r="BY133" s="144"/>
      <c r="BZ133" s="144"/>
      <c r="CA133" s="144"/>
      <c r="CB133" s="144"/>
    </row>
    <row r="134" spans="70:80" x14ac:dyDescent="0.25">
      <c r="BR134" s="198"/>
      <c r="BS134" s="198"/>
      <c r="BT134" s="199"/>
      <c r="BU134" s="144"/>
      <c r="BV134" s="144"/>
      <c r="BW134" s="144"/>
      <c r="BX134" s="144"/>
      <c r="BY134" s="144"/>
      <c r="BZ134" s="144"/>
      <c r="CA134" s="144"/>
      <c r="CB134" s="144"/>
    </row>
    <row r="135" spans="70:80" x14ac:dyDescent="0.25">
      <c r="BR135" s="198"/>
      <c r="BS135" s="198"/>
      <c r="BT135" s="199"/>
      <c r="BU135" s="144"/>
      <c r="BV135" s="144"/>
      <c r="BW135" s="144"/>
      <c r="BX135" s="144"/>
      <c r="BY135" s="144"/>
      <c r="BZ135" s="144"/>
      <c r="CA135" s="144"/>
      <c r="CB135" s="144"/>
    </row>
    <row r="136" spans="70:80" x14ac:dyDescent="0.25">
      <c r="BR136" s="198"/>
      <c r="BS136" s="198"/>
      <c r="BT136" s="199"/>
      <c r="BU136" s="144"/>
      <c r="BV136" s="144"/>
      <c r="BW136" s="144"/>
      <c r="BX136" s="144"/>
      <c r="BY136" s="144"/>
      <c r="BZ136" s="144"/>
      <c r="CA136" s="144"/>
      <c r="CB136" s="144"/>
    </row>
    <row r="137" spans="70:80" x14ac:dyDescent="0.25">
      <c r="BR137" s="198"/>
      <c r="BS137" s="198"/>
      <c r="BT137" s="199"/>
      <c r="BU137" s="144"/>
      <c r="BV137" s="144"/>
      <c r="BW137" s="144"/>
      <c r="BX137" s="144"/>
      <c r="BY137" s="144"/>
      <c r="BZ137" s="144"/>
      <c r="CA137" s="144"/>
      <c r="CB137" s="144"/>
    </row>
    <row r="138" spans="70:80" x14ac:dyDescent="0.25">
      <c r="BR138" s="198"/>
      <c r="BS138" s="198"/>
      <c r="BT138" s="199"/>
      <c r="BU138" s="144"/>
      <c r="BV138" s="144"/>
      <c r="BW138" s="144"/>
      <c r="BX138" s="144"/>
      <c r="BY138" s="144"/>
      <c r="BZ138" s="144"/>
      <c r="CA138" s="144"/>
      <c r="CB138" s="144"/>
    </row>
    <row r="139" spans="70:80" x14ac:dyDescent="0.25">
      <c r="BR139" s="198"/>
      <c r="BS139" s="198"/>
      <c r="BT139" s="199"/>
      <c r="BU139" s="144"/>
      <c r="BV139" s="144"/>
      <c r="BW139" s="144"/>
      <c r="BX139" s="144"/>
      <c r="BY139" s="144"/>
      <c r="BZ139" s="144"/>
      <c r="CA139" s="144"/>
      <c r="CB139" s="144"/>
    </row>
    <row r="140" spans="70:80" x14ac:dyDescent="0.25">
      <c r="BR140" s="198"/>
      <c r="BS140" s="198"/>
      <c r="BT140" s="199"/>
      <c r="BU140" s="144"/>
      <c r="BV140" s="144"/>
      <c r="BW140" s="144"/>
      <c r="BX140" s="144"/>
      <c r="BY140" s="144"/>
      <c r="BZ140" s="144"/>
      <c r="CA140" s="144"/>
      <c r="CB140" s="144"/>
    </row>
    <row r="141" spans="70:80" x14ac:dyDescent="0.25">
      <c r="BR141" s="198"/>
      <c r="BS141" s="198"/>
      <c r="BT141" s="199"/>
      <c r="BU141" s="144"/>
      <c r="BV141" s="144"/>
      <c r="BW141" s="144"/>
      <c r="BX141" s="144"/>
      <c r="BY141" s="144"/>
      <c r="BZ141" s="144"/>
      <c r="CA141" s="144"/>
      <c r="CB141" s="144"/>
    </row>
    <row r="142" spans="70:80" x14ac:dyDescent="0.25">
      <c r="BR142" s="198"/>
      <c r="BS142" s="198"/>
      <c r="BT142" s="199"/>
      <c r="BU142" s="144"/>
      <c r="BV142" s="144"/>
      <c r="BW142" s="144"/>
      <c r="BX142" s="144"/>
      <c r="BY142" s="144"/>
      <c r="BZ142" s="144"/>
      <c r="CA142" s="144"/>
      <c r="CB142" s="144"/>
    </row>
    <row r="143" spans="70:80" x14ac:dyDescent="0.25">
      <c r="BR143" s="198"/>
      <c r="BS143" s="198"/>
      <c r="BT143" s="199"/>
      <c r="BU143" s="144"/>
      <c r="BV143" s="144"/>
      <c r="BW143" s="144"/>
      <c r="BX143" s="144"/>
      <c r="BY143" s="144"/>
      <c r="BZ143" s="144"/>
      <c r="CA143" s="144"/>
      <c r="CB143" s="144"/>
    </row>
    <row r="144" spans="70:80" x14ac:dyDescent="0.25">
      <c r="BR144" s="198"/>
      <c r="BS144" s="198"/>
      <c r="BT144" s="199"/>
      <c r="BU144" s="144"/>
      <c r="BV144" s="144"/>
      <c r="BW144" s="144"/>
      <c r="BX144" s="144"/>
      <c r="BY144" s="144"/>
      <c r="BZ144" s="144"/>
      <c r="CA144" s="144"/>
      <c r="CB144" s="144"/>
    </row>
    <row r="145" spans="70:80" x14ac:dyDescent="0.25">
      <c r="BR145" s="198"/>
      <c r="BS145" s="198"/>
      <c r="BT145" s="199"/>
      <c r="BU145" s="144"/>
      <c r="BV145" s="144"/>
      <c r="BW145" s="144"/>
      <c r="BX145" s="144"/>
      <c r="BY145" s="144"/>
      <c r="BZ145" s="144"/>
      <c r="CA145" s="144"/>
      <c r="CB145" s="144"/>
    </row>
    <row r="146" spans="70:80" x14ac:dyDescent="0.25">
      <c r="BR146" s="198"/>
      <c r="BS146" s="198"/>
      <c r="BT146" s="199"/>
      <c r="BU146" s="144"/>
      <c r="BV146" s="144"/>
      <c r="BW146" s="144"/>
      <c r="BX146" s="144"/>
      <c r="BY146" s="144"/>
      <c r="BZ146" s="144"/>
      <c r="CA146" s="144"/>
      <c r="CB146" s="144"/>
    </row>
    <row r="147" spans="70:80" x14ac:dyDescent="0.25">
      <c r="BR147" s="198"/>
      <c r="BS147" s="198"/>
      <c r="BT147" s="199"/>
      <c r="BU147" s="144"/>
      <c r="BV147" s="144"/>
      <c r="BW147" s="144"/>
      <c r="BX147" s="144"/>
      <c r="BY147" s="144"/>
      <c r="BZ147" s="144"/>
      <c r="CA147" s="144"/>
      <c r="CB147" s="144"/>
    </row>
    <row r="148" spans="70:80" x14ac:dyDescent="0.25">
      <c r="BR148" s="198"/>
      <c r="BS148" s="198"/>
      <c r="BT148" s="199"/>
      <c r="BU148" s="144"/>
      <c r="BV148" s="144"/>
      <c r="BW148" s="144"/>
      <c r="BX148" s="144"/>
      <c r="BY148" s="144"/>
      <c r="BZ148" s="144"/>
      <c r="CA148" s="144"/>
      <c r="CB148" s="144"/>
    </row>
    <row r="149" spans="70:80" x14ac:dyDescent="0.25">
      <c r="BR149" s="198"/>
      <c r="BS149" s="198"/>
      <c r="BT149" s="199"/>
      <c r="BU149" s="144"/>
      <c r="BV149" s="144"/>
      <c r="BW149" s="144"/>
      <c r="BX149" s="144"/>
      <c r="BY149" s="144"/>
      <c r="BZ149" s="144"/>
      <c r="CA149" s="144"/>
      <c r="CB149" s="144"/>
    </row>
    <row r="150" spans="70:80" x14ac:dyDescent="0.25">
      <c r="BR150" s="198"/>
      <c r="BS150" s="198"/>
      <c r="BT150" s="199"/>
      <c r="BU150" s="144"/>
      <c r="BV150" s="144"/>
      <c r="BW150" s="144"/>
      <c r="BX150" s="144"/>
      <c r="BY150" s="144"/>
      <c r="BZ150" s="144"/>
      <c r="CA150" s="144"/>
      <c r="CB150" s="144"/>
    </row>
  </sheetData>
  <sheetProtection password="D6D7" sheet="1" objects="1" scenarios="1" selectLockedCells="1"/>
  <mergeCells count="140">
    <mergeCell ref="E63:Q63"/>
    <mergeCell ref="E64:Q64"/>
    <mergeCell ref="X67:AN67"/>
    <mergeCell ref="X68:AN68"/>
    <mergeCell ref="X69:AN69"/>
    <mergeCell ref="X70:AN70"/>
    <mergeCell ref="X71:AN71"/>
    <mergeCell ref="X72:AN72"/>
    <mergeCell ref="X73:AN73"/>
    <mergeCell ref="E66:Q66"/>
    <mergeCell ref="BN42:BN53"/>
    <mergeCell ref="BO42:BO53"/>
    <mergeCell ref="BQ43:BQ54"/>
    <mergeCell ref="BR43:BR54"/>
    <mergeCell ref="BS43:BS54"/>
    <mergeCell ref="BE40:BE51"/>
    <mergeCell ref="BF40:BF51"/>
    <mergeCell ref="BG40:BG51"/>
    <mergeCell ref="BI41:BI52"/>
    <mergeCell ref="BJ41:BJ52"/>
    <mergeCell ref="BK41:BK52"/>
    <mergeCell ref="E81:Q81"/>
    <mergeCell ref="E82:Q82"/>
    <mergeCell ref="E73:Q73"/>
    <mergeCell ref="W72:W73"/>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E65:Q65"/>
    <mergeCell ref="BM42:BM53"/>
    <mergeCell ref="D74:D80"/>
    <mergeCell ref="E74:Q74"/>
    <mergeCell ref="E75:Q75"/>
    <mergeCell ref="E76:Q76"/>
    <mergeCell ref="X75:AK75"/>
    <mergeCell ref="E77:Q77"/>
    <mergeCell ref="E71:Q71"/>
    <mergeCell ref="W70:W71"/>
    <mergeCell ref="E72:Q72"/>
    <mergeCell ref="X76:AK76"/>
    <mergeCell ref="E78:Q78"/>
    <mergeCell ref="E79:Q79"/>
    <mergeCell ref="E80:O80"/>
    <mergeCell ref="D67:D71"/>
    <mergeCell ref="E67:Q67"/>
    <mergeCell ref="E68:Q68"/>
    <mergeCell ref="E69:Q69"/>
    <mergeCell ref="W68:W69"/>
    <mergeCell ref="E70:Q70"/>
    <mergeCell ref="AI34:AI45"/>
    <mergeCell ref="D57:D60"/>
    <mergeCell ref="E57:Q57"/>
    <mergeCell ref="E58:Q58"/>
    <mergeCell ref="E59:Q59"/>
    <mergeCell ref="E60:Q60"/>
    <mergeCell ref="D61:D62"/>
    <mergeCell ref="E61:Q61"/>
    <mergeCell ref="E62:Q62"/>
    <mergeCell ref="E49:Q49"/>
    <mergeCell ref="D50:D56"/>
    <mergeCell ref="E50:Q50"/>
    <mergeCell ref="E51:Q51"/>
    <mergeCell ref="E52:Q52"/>
    <mergeCell ref="E53:Q53"/>
    <mergeCell ref="E54:Q54"/>
    <mergeCell ref="E56:Q56"/>
    <mergeCell ref="E55:Q55"/>
    <mergeCell ref="AN35:AN46"/>
    <mergeCell ref="W32:W55"/>
    <mergeCell ref="AT37:AT48"/>
    <mergeCell ref="D38:F38"/>
    <mergeCell ref="D39:F39"/>
    <mergeCell ref="D40:F40"/>
    <mergeCell ref="D45:Q45"/>
    <mergeCell ref="D46:Q46"/>
    <mergeCell ref="D47:Q47"/>
    <mergeCell ref="E48:Q48"/>
    <mergeCell ref="AO36:AO47"/>
    <mergeCell ref="AP36:AP47"/>
    <mergeCell ref="AQ36:AQ47"/>
    <mergeCell ref="AR36:AR47"/>
    <mergeCell ref="D37:F37"/>
    <mergeCell ref="AS37:AS48"/>
    <mergeCell ref="AJ34:AJ45"/>
    <mergeCell ref="D35:F35"/>
    <mergeCell ref="D36:F36"/>
    <mergeCell ref="AD33:AD44"/>
    <mergeCell ref="AE33:AE44"/>
    <mergeCell ref="D34:F34"/>
    <mergeCell ref="AG34:AG45"/>
    <mergeCell ref="AH34:AH45"/>
    <mergeCell ref="Y25:AV26"/>
    <mergeCell ref="C29:T29"/>
    <mergeCell ref="W29:X31"/>
    <mergeCell ref="Y30:AA30"/>
    <mergeCell ref="AC30:AF30"/>
    <mergeCell ref="AG30:AJ30"/>
    <mergeCell ref="AK30:AN30"/>
    <mergeCell ref="AO30:AR30"/>
    <mergeCell ref="D19:F19"/>
    <mergeCell ref="D20:F20"/>
    <mergeCell ref="D21:F21"/>
    <mergeCell ref="D22:F22"/>
    <mergeCell ref="D23:F23"/>
    <mergeCell ref="D24:F24"/>
    <mergeCell ref="AS30:AV30"/>
    <mergeCell ref="D31:F32"/>
    <mergeCell ref="Y32:Y43"/>
    <mergeCell ref="Z32:Z43"/>
    <mergeCell ref="AA32:AA43"/>
    <mergeCell ref="AB32:AB43"/>
    <mergeCell ref="AF32:AF44"/>
    <mergeCell ref="D33:F33"/>
    <mergeCell ref="AC33:AC44"/>
    <mergeCell ref="AM35:AM46"/>
    <mergeCell ref="C8:M8"/>
    <mergeCell ref="D15:F16"/>
    <mergeCell ref="D17:F17"/>
    <mergeCell ref="D18:F18"/>
    <mergeCell ref="D2:L2"/>
    <mergeCell ref="D3:L3"/>
    <mergeCell ref="D5:H5"/>
    <mergeCell ref="I5:L5"/>
    <mergeCell ref="D6:H6"/>
    <mergeCell ref="I6:L6"/>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W141"/>
  <sheetViews>
    <sheetView showGridLines="0" zoomScaleNormal="100" workbookViewId="0">
      <selection activeCell="H18" sqref="H18"/>
    </sheetView>
  </sheetViews>
  <sheetFormatPr defaultRowHeight="15" x14ac:dyDescent="0.25"/>
  <cols>
    <col min="3" max="3" width="3.28515625" customWidth="1"/>
    <col min="4" max="4" width="17.28515625" customWidth="1"/>
    <col min="5" max="5" width="19.7109375" customWidth="1"/>
    <col min="6" max="6" width="5.140625" customWidth="1"/>
    <col min="7" max="7" width="15.42578125" customWidth="1"/>
    <col min="8" max="8" width="16.28515625" customWidth="1"/>
    <col min="9" max="9" width="19.28515625" customWidth="1"/>
    <col min="10" max="12" width="14.140625" customWidth="1"/>
    <col min="13" max="14" width="26.28515625" customWidth="1"/>
    <col min="15" max="15" width="26" customWidth="1"/>
    <col min="16" max="16" width="25.28515625" customWidth="1"/>
    <col min="17" max="17" width="26.28515625" customWidth="1"/>
    <col min="18" max="18" width="26.140625" customWidth="1"/>
    <col min="19" max="19" width="21.5703125" customWidth="1"/>
    <col min="20" max="20" width="35.140625" customWidth="1"/>
    <col min="21" max="21" width="12.5703125" bestFit="1" customWidth="1"/>
    <col min="23" max="23" width="14.42578125" customWidth="1"/>
    <col min="25" max="27" width="11.28515625" customWidth="1"/>
    <col min="28" max="28" width="11.28515625" hidden="1" customWidth="1"/>
    <col min="29" max="31" width="11.28515625" customWidth="1"/>
    <col min="32" max="32" width="11.28515625" hidden="1" customWidth="1"/>
    <col min="33" max="35" width="11.28515625" customWidth="1"/>
    <col min="36" max="36" width="11.28515625" hidden="1" customWidth="1"/>
    <col min="37" max="39" width="11.28515625" customWidth="1"/>
    <col min="40" max="40" width="11.28515625" hidden="1" customWidth="1"/>
    <col min="41" max="43" width="11.28515625" customWidth="1"/>
    <col min="44" max="44" width="11.28515625" hidden="1" customWidth="1"/>
    <col min="45" max="47" width="11.28515625" customWidth="1"/>
    <col min="48" max="48" width="11" hidden="1" customWidth="1"/>
  </cols>
  <sheetData>
    <row r="1" spans="3:15" ht="15.75" thickBot="1" x14ac:dyDescent="0.3"/>
    <row r="2" spans="3:15" ht="27.75" customHeight="1" x14ac:dyDescent="0.25">
      <c r="D2" s="606" t="s">
        <v>17</v>
      </c>
      <c r="E2" s="607"/>
      <c r="F2" s="607"/>
      <c r="G2" s="607"/>
      <c r="H2" s="607"/>
      <c r="I2" s="607"/>
      <c r="J2" s="607"/>
      <c r="K2" s="607"/>
      <c r="L2" s="608"/>
      <c r="M2" s="5"/>
      <c r="N2" s="5"/>
      <c r="O2" s="5"/>
    </row>
    <row r="3" spans="3:15" ht="34.5" customHeight="1" thickBot="1" x14ac:dyDescent="0.3">
      <c r="D3" s="609" t="s">
        <v>151</v>
      </c>
      <c r="E3" s="610"/>
      <c r="F3" s="610"/>
      <c r="G3" s="610"/>
      <c r="H3" s="610"/>
      <c r="I3" s="610"/>
      <c r="J3" s="610"/>
      <c r="K3" s="610"/>
      <c r="L3" s="611"/>
      <c r="M3" s="5"/>
      <c r="N3" s="5"/>
      <c r="O3" s="5"/>
    </row>
    <row r="4" spans="3:15" ht="21.75" thickBot="1" x14ac:dyDescent="0.3">
      <c r="D4" s="12"/>
      <c r="E4" s="12"/>
      <c r="F4" s="12"/>
      <c r="G4" s="12"/>
      <c r="H4" s="12"/>
      <c r="I4" s="12"/>
      <c r="J4" s="12"/>
      <c r="K4" s="12"/>
      <c r="L4" s="12"/>
      <c r="M4" s="5"/>
      <c r="N4" s="5"/>
      <c r="O4" s="5"/>
    </row>
    <row r="5" spans="3:15" x14ac:dyDescent="0.25">
      <c r="D5" s="612" t="s">
        <v>50</v>
      </c>
      <c r="E5" s="613"/>
      <c r="F5" s="613"/>
      <c r="G5" s="613"/>
      <c r="H5" s="613"/>
      <c r="I5" s="614">
        <f>Info!D4</f>
        <v>0</v>
      </c>
      <c r="J5" s="614"/>
      <c r="K5" s="614"/>
      <c r="L5" s="615"/>
    </row>
    <row r="6" spans="3:15" x14ac:dyDescent="0.25">
      <c r="D6" s="616" t="s">
        <v>51</v>
      </c>
      <c r="E6" s="617"/>
      <c r="F6" s="617"/>
      <c r="G6" s="617"/>
      <c r="H6" s="617"/>
      <c r="I6" s="580" t="s">
        <v>53</v>
      </c>
      <c r="J6" s="580"/>
      <c r="K6" s="580"/>
      <c r="L6" s="618"/>
    </row>
    <row r="7" spans="3:15" ht="15.75" thickBot="1" x14ac:dyDescent="0.3">
      <c r="D7" s="620" t="s">
        <v>52</v>
      </c>
      <c r="E7" s="621"/>
      <c r="F7" s="621"/>
      <c r="G7" s="621"/>
      <c r="H7" s="622"/>
      <c r="I7" s="623" t="s">
        <v>65</v>
      </c>
      <c r="J7" s="624"/>
      <c r="K7" s="624"/>
      <c r="L7" s="625"/>
    </row>
    <row r="8" spans="3:15" ht="15.75" thickBot="1" x14ac:dyDescent="0.3">
      <c r="D8" s="21"/>
      <c r="E8" s="21"/>
      <c r="F8" s="21"/>
      <c r="G8" s="21"/>
      <c r="H8" s="21"/>
      <c r="I8" s="1"/>
      <c r="J8" s="1"/>
      <c r="K8" s="1"/>
      <c r="L8" s="1"/>
    </row>
    <row r="9" spans="3:15" ht="16.5" thickBot="1" x14ac:dyDescent="0.3">
      <c r="C9" s="626" t="s">
        <v>76</v>
      </c>
      <c r="D9" s="627"/>
      <c r="E9" s="627"/>
      <c r="F9" s="627"/>
      <c r="G9" s="627"/>
      <c r="H9" s="627"/>
      <c r="I9" s="627"/>
      <c r="J9" s="627"/>
      <c r="K9" s="627"/>
      <c r="L9" s="627"/>
      <c r="M9" s="628"/>
    </row>
    <row r="10" spans="3:15" ht="23.25" customHeight="1" x14ac:dyDescent="0.25">
      <c r="C10" s="22"/>
      <c r="D10" s="8"/>
      <c r="E10" s="8"/>
      <c r="F10" s="8"/>
      <c r="G10" s="8"/>
      <c r="H10" s="8"/>
      <c r="I10" s="8"/>
      <c r="J10" s="8"/>
      <c r="K10" s="8"/>
      <c r="L10" s="8"/>
      <c r="M10" s="23"/>
    </row>
    <row r="11" spans="3:15" ht="18" x14ac:dyDescent="0.35">
      <c r="C11" s="22"/>
      <c r="D11" s="8"/>
      <c r="E11" s="11" t="s">
        <v>48</v>
      </c>
      <c r="F11" s="21"/>
      <c r="G11" s="3" t="s">
        <v>14</v>
      </c>
      <c r="H11" s="8"/>
      <c r="I11" s="3" t="s">
        <v>59</v>
      </c>
      <c r="J11" s="8"/>
      <c r="K11" s="63" t="s">
        <v>153</v>
      </c>
      <c r="L11" s="8"/>
      <c r="M11" s="23"/>
    </row>
    <row r="12" spans="3:15" x14ac:dyDescent="0.25">
      <c r="C12" s="22"/>
      <c r="D12" s="8"/>
      <c r="E12" s="4" t="s">
        <v>0</v>
      </c>
      <c r="F12" s="21"/>
      <c r="G12" s="4" t="s">
        <v>1</v>
      </c>
      <c r="H12" s="8"/>
      <c r="I12" s="4" t="s">
        <v>1</v>
      </c>
      <c r="J12" s="8"/>
      <c r="K12" s="64" t="s">
        <v>1</v>
      </c>
      <c r="L12" s="8"/>
      <c r="M12" s="23"/>
    </row>
    <row r="13" spans="3:15" x14ac:dyDescent="0.25">
      <c r="C13" s="22"/>
      <c r="D13" s="8"/>
      <c r="E13" s="15"/>
      <c r="F13" s="8"/>
      <c r="G13" s="15"/>
      <c r="H13" s="8"/>
      <c r="I13" s="13">
        <f>IF(L25&lt;0.2*J25,L25,0.2*J25)</f>
        <v>0</v>
      </c>
      <c r="J13" s="8"/>
      <c r="K13" s="65">
        <f>J25-AB63-AF63-AJ63-AN63-AR63-AV63</f>
        <v>0</v>
      </c>
      <c r="L13" s="8"/>
      <c r="M13" s="23"/>
    </row>
    <row r="14" spans="3:15" x14ac:dyDescent="0.25">
      <c r="C14" s="22"/>
      <c r="D14" s="8"/>
      <c r="E14" s="8"/>
      <c r="F14" s="8"/>
      <c r="G14" s="8"/>
      <c r="H14" s="8"/>
      <c r="I14" s="8"/>
      <c r="J14" s="8"/>
      <c r="K14" s="8"/>
      <c r="L14" s="8"/>
      <c r="M14" s="23"/>
    </row>
    <row r="15" spans="3:15" x14ac:dyDescent="0.25">
      <c r="C15" s="22"/>
      <c r="D15" s="8"/>
      <c r="E15" s="8"/>
      <c r="F15" s="8"/>
      <c r="G15" s="8"/>
      <c r="H15" s="8"/>
      <c r="I15" s="8"/>
      <c r="J15" s="8"/>
      <c r="K15" s="8"/>
      <c r="L15" s="8"/>
      <c r="M15" s="23"/>
    </row>
    <row r="16" spans="3:15" ht="33" x14ac:dyDescent="0.25">
      <c r="C16" s="22"/>
      <c r="D16" s="619" t="s">
        <v>3</v>
      </c>
      <c r="E16" s="619"/>
      <c r="F16" s="619"/>
      <c r="G16" s="6" t="s">
        <v>18</v>
      </c>
      <c r="H16" s="6" t="s">
        <v>20</v>
      </c>
      <c r="I16" s="6" t="s">
        <v>21</v>
      </c>
      <c r="J16" s="6" t="s">
        <v>19</v>
      </c>
      <c r="K16" s="10" t="s">
        <v>12</v>
      </c>
      <c r="L16" s="10" t="s">
        <v>13</v>
      </c>
      <c r="M16" s="23"/>
    </row>
    <row r="17" spans="3:49" x14ac:dyDescent="0.25">
      <c r="C17" s="22"/>
      <c r="D17" s="619"/>
      <c r="E17" s="619"/>
      <c r="F17" s="619"/>
      <c r="G17" s="4" t="s">
        <v>1</v>
      </c>
      <c r="H17" s="4" t="s">
        <v>1</v>
      </c>
      <c r="I17" s="4" t="s">
        <v>1</v>
      </c>
      <c r="J17" s="4" t="s">
        <v>1</v>
      </c>
      <c r="K17" s="4" t="s">
        <v>1</v>
      </c>
      <c r="L17" s="4" t="s">
        <v>1</v>
      </c>
      <c r="M17" s="23"/>
    </row>
    <row r="18" spans="3:49" x14ac:dyDescent="0.25">
      <c r="C18" s="22"/>
      <c r="D18" s="579" t="s">
        <v>4</v>
      </c>
      <c r="E18" s="579"/>
      <c r="F18" s="579"/>
      <c r="G18" s="16"/>
      <c r="H18" s="16"/>
      <c r="I18" s="16"/>
      <c r="J18" s="7">
        <f>G18-H18-I18</f>
        <v>0</v>
      </c>
      <c r="K18" s="16"/>
      <c r="L18" s="16"/>
      <c r="M18" s="23"/>
    </row>
    <row r="19" spans="3:49" x14ac:dyDescent="0.25">
      <c r="C19" s="22"/>
      <c r="D19" s="579" t="s">
        <v>5</v>
      </c>
      <c r="E19" s="579"/>
      <c r="F19" s="579"/>
      <c r="G19" s="16"/>
      <c r="H19" s="16"/>
      <c r="I19" s="16"/>
      <c r="J19" s="7">
        <f>G19-H19-I19</f>
        <v>0</v>
      </c>
      <c r="K19" s="16"/>
      <c r="L19" s="16"/>
      <c r="M19" s="23"/>
    </row>
    <row r="20" spans="3:49" x14ac:dyDescent="0.25">
      <c r="C20" s="22"/>
      <c r="D20" s="579" t="s">
        <v>10</v>
      </c>
      <c r="E20" s="579"/>
      <c r="F20" s="579"/>
      <c r="G20" s="16"/>
      <c r="H20" s="16"/>
      <c r="I20" s="16"/>
      <c r="J20" s="7">
        <f t="shared" ref="J20:J24" si="0">G20-H20-I20</f>
        <v>0</v>
      </c>
      <c r="K20" s="16"/>
      <c r="L20" s="16"/>
      <c r="M20" s="23"/>
    </row>
    <row r="21" spans="3:49" x14ac:dyDescent="0.25">
      <c r="C21" s="22"/>
      <c r="D21" s="579" t="s">
        <v>9</v>
      </c>
      <c r="E21" s="579"/>
      <c r="F21" s="579"/>
      <c r="G21" s="16"/>
      <c r="H21" s="16"/>
      <c r="I21" s="16"/>
      <c r="J21" s="7">
        <f t="shared" si="0"/>
        <v>0</v>
      </c>
      <c r="K21" s="16"/>
      <c r="L21" s="16"/>
      <c r="M21" s="23"/>
    </row>
    <row r="22" spans="3:49" x14ac:dyDescent="0.25">
      <c r="C22" s="22"/>
      <c r="D22" s="579" t="s">
        <v>8</v>
      </c>
      <c r="E22" s="579"/>
      <c r="F22" s="579"/>
      <c r="G22" s="16"/>
      <c r="H22" s="16"/>
      <c r="I22" s="16"/>
      <c r="J22" s="7">
        <f>G22-H22-I22</f>
        <v>0</v>
      </c>
      <c r="K22" s="16"/>
      <c r="L22" s="16"/>
      <c r="M22" s="23"/>
    </row>
    <row r="23" spans="3:49" x14ac:dyDescent="0.25">
      <c r="C23" s="22"/>
      <c r="D23" s="579" t="s">
        <v>7</v>
      </c>
      <c r="E23" s="579"/>
      <c r="F23" s="579"/>
      <c r="G23" s="16"/>
      <c r="H23" s="16"/>
      <c r="I23" s="16"/>
      <c r="J23" s="7">
        <f t="shared" si="0"/>
        <v>0</v>
      </c>
      <c r="K23" s="16"/>
      <c r="L23" s="16"/>
      <c r="M23" s="23"/>
    </row>
    <row r="24" spans="3:49" ht="15.75" thickBot="1" x14ac:dyDescent="0.3">
      <c r="C24" s="22"/>
      <c r="D24" s="579" t="s">
        <v>6</v>
      </c>
      <c r="E24" s="579"/>
      <c r="F24" s="579"/>
      <c r="G24" s="16"/>
      <c r="H24" s="16"/>
      <c r="I24" s="16"/>
      <c r="J24" s="7">
        <f t="shared" si="0"/>
        <v>0</v>
      </c>
      <c r="K24" s="16"/>
      <c r="L24" s="16"/>
      <c r="M24" s="23"/>
    </row>
    <row r="25" spans="3:49" x14ac:dyDescent="0.25">
      <c r="C25" s="22"/>
      <c r="D25" s="580" t="s">
        <v>11</v>
      </c>
      <c r="E25" s="580"/>
      <c r="F25" s="580"/>
      <c r="G25" s="14">
        <f>SUM(G18:G24)</f>
        <v>0</v>
      </c>
      <c r="H25" s="14">
        <f t="shared" ref="H25:L25" si="1">SUM(H18:H24)</f>
        <v>0</v>
      </c>
      <c r="I25" s="14">
        <f t="shared" si="1"/>
        <v>0</v>
      </c>
      <c r="J25" s="14">
        <f>SUM(J18:J24)</f>
        <v>0</v>
      </c>
      <c r="K25" s="14">
        <f t="shared" si="1"/>
        <v>0</v>
      </c>
      <c r="L25" s="14">
        <f t="shared" si="1"/>
        <v>0</v>
      </c>
      <c r="M25" s="23"/>
      <c r="V25" s="37"/>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9"/>
    </row>
    <row r="26" spans="3:49" ht="20.25" customHeight="1" thickBot="1" x14ac:dyDescent="0.3">
      <c r="C26" s="24"/>
      <c r="D26" s="25"/>
      <c r="E26" s="25"/>
      <c r="F26" s="25"/>
      <c r="G26" s="26"/>
      <c r="H26" s="26"/>
      <c r="I26" s="26"/>
      <c r="J26" s="26"/>
      <c r="K26" s="27"/>
      <c r="L26" s="27"/>
      <c r="M26" s="28"/>
      <c r="V26" s="22"/>
      <c r="W26" s="42"/>
      <c r="X26" s="42"/>
      <c r="Y26" s="527" t="s">
        <v>131</v>
      </c>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23"/>
    </row>
    <row r="27" spans="3:49" ht="20.25" customHeight="1" x14ac:dyDescent="0.25">
      <c r="C27" s="8"/>
      <c r="D27" s="1"/>
      <c r="E27" s="1"/>
      <c r="F27" s="1"/>
      <c r="G27" s="2"/>
      <c r="H27" s="2"/>
      <c r="I27" s="2"/>
      <c r="J27" s="2"/>
      <c r="K27" s="8"/>
      <c r="L27" s="8"/>
      <c r="M27" s="8"/>
      <c r="V27" s="22"/>
      <c r="W27" s="8"/>
      <c r="X27" s="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23"/>
    </row>
    <row r="28" spans="3:49" x14ac:dyDescent="0.25">
      <c r="C28" s="8"/>
      <c r="D28" s="1"/>
      <c r="E28" s="1"/>
      <c r="F28" s="1"/>
      <c r="G28" s="2"/>
      <c r="H28" s="2"/>
      <c r="I28" s="2"/>
      <c r="J28" s="2"/>
      <c r="K28" s="8"/>
      <c r="L28" s="8"/>
      <c r="M28" s="8"/>
      <c r="V28" s="22"/>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23"/>
    </row>
    <row r="29" spans="3:49" ht="15.75" thickBot="1" x14ac:dyDescent="0.3">
      <c r="D29" s="1"/>
      <c r="E29" s="1"/>
      <c r="F29" s="1"/>
      <c r="G29" s="2"/>
      <c r="H29" s="2"/>
      <c r="I29" s="2"/>
      <c r="J29" s="2"/>
      <c r="V29" s="22"/>
      <c r="W29" s="40"/>
      <c r="X29" s="40"/>
      <c r="Y29" s="529" t="s">
        <v>113</v>
      </c>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23"/>
    </row>
    <row r="30" spans="3:49" ht="16.5" customHeight="1" x14ac:dyDescent="0.25">
      <c r="C30" s="581" t="s">
        <v>77</v>
      </c>
      <c r="D30" s="582"/>
      <c r="E30" s="582"/>
      <c r="F30" s="582"/>
      <c r="G30" s="582"/>
      <c r="H30" s="582"/>
      <c r="I30" s="582"/>
      <c r="J30" s="582"/>
      <c r="K30" s="582"/>
      <c r="L30" s="582"/>
      <c r="M30" s="582"/>
      <c r="N30" s="582"/>
      <c r="O30" s="582"/>
      <c r="P30" s="582"/>
      <c r="Q30" s="583"/>
      <c r="R30" s="583"/>
      <c r="S30" s="583"/>
      <c r="T30" s="584"/>
      <c r="U30" s="41"/>
      <c r="V30" s="22"/>
      <c r="W30" s="530" t="s">
        <v>115</v>
      </c>
      <c r="X30" s="530"/>
      <c r="Y30" s="518" t="s">
        <v>83</v>
      </c>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23"/>
    </row>
    <row r="31" spans="3:49" x14ac:dyDescent="0.25">
      <c r="C31" s="22"/>
      <c r="D31" s="1"/>
      <c r="E31" s="1"/>
      <c r="F31" s="1"/>
      <c r="G31" s="2"/>
      <c r="H31" s="2"/>
      <c r="I31" s="2"/>
      <c r="J31" s="2"/>
      <c r="K31" s="8"/>
      <c r="L31" s="8"/>
      <c r="M31" s="8"/>
      <c r="N31" s="8"/>
      <c r="O31" s="8"/>
      <c r="P31" s="8"/>
      <c r="Q31" s="8"/>
      <c r="R31" s="8"/>
      <c r="S31" s="8"/>
      <c r="T31" s="23"/>
      <c r="U31" s="8"/>
      <c r="V31" s="22"/>
      <c r="W31" s="530"/>
      <c r="X31" s="530"/>
      <c r="Y31" s="517">
        <v>41365</v>
      </c>
      <c r="Z31" s="517"/>
      <c r="AA31" s="517"/>
      <c r="AB31" s="43"/>
      <c r="AC31" s="517">
        <v>41395</v>
      </c>
      <c r="AD31" s="517"/>
      <c r="AE31" s="517"/>
      <c r="AF31" s="518"/>
      <c r="AG31" s="517">
        <v>41426</v>
      </c>
      <c r="AH31" s="517"/>
      <c r="AI31" s="517"/>
      <c r="AJ31" s="518"/>
      <c r="AK31" s="517">
        <v>41456</v>
      </c>
      <c r="AL31" s="517"/>
      <c r="AM31" s="517"/>
      <c r="AN31" s="518"/>
      <c r="AO31" s="517">
        <v>41487</v>
      </c>
      <c r="AP31" s="517"/>
      <c r="AQ31" s="517"/>
      <c r="AR31" s="518"/>
      <c r="AS31" s="517">
        <v>41518</v>
      </c>
      <c r="AT31" s="517"/>
      <c r="AU31" s="517"/>
      <c r="AV31" s="517"/>
      <c r="AW31" s="23"/>
    </row>
    <row r="32" spans="3:49" ht="63.75" customHeight="1" x14ac:dyDescent="0.25">
      <c r="C32" s="22"/>
      <c r="D32" s="619" t="s">
        <v>3</v>
      </c>
      <c r="E32" s="619"/>
      <c r="F32" s="619"/>
      <c r="G32" s="6" t="s">
        <v>66</v>
      </c>
      <c r="H32" s="6" t="s">
        <v>67</v>
      </c>
      <c r="I32" s="58" t="s">
        <v>141</v>
      </c>
      <c r="J32" s="6" t="s">
        <v>68</v>
      </c>
      <c r="K32" s="6" t="s">
        <v>69</v>
      </c>
      <c r="L32" s="6" t="s">
        <v>70</v>
      </c>
      <c r="M32" s="6" t="s">
        <v>71</v>
      </c>
      <c r="N32" s="6" t="s">
        <v>72</v>
      </c>
      <c r="O32" s="58" t="s">
        <v>142</v>
      </c>
      <c r="P32" s="58" t="s">
        <v>143</v>
      </c>
      <c r="Q32" s="58" t="s">
        <v>144</v>
      </c>
      <c r="R32" s="58" t="s">
        <v>145</v>
      </c>
      <c r="S32" s="6" t="s">
        <v>132</v>
      </c>
      <c r="T32" s="44" t="s">
        <v>133</v>
      </c>
      <c r="V32" s="22"/>
      <c r="W32" s="530"/>
      <c r="X32" s="530"/>
      <c r="Y32" s="47" t="s">
        <v>120</v>
      </c>
      <c r="Z32" s="47" t="s">
        <v>121</v>
      </c>
      <c r="AA32" s="48" t="s">
        <v>122</v>
      </c>
      <c r="AB32" s="34" t="s">
        <v>114</v>
      </c>
      <c r="AC32" s="47" t="s">
        <v>120</v>
      </c>
      <c r="AD32" s="47" t="s">
        <v>121</v>
      </c>
      <c r="AE32" s="48" t="s">
        <v>122</v>
      </c>
      <c r="AF32" s="34" t="s">
        <v>114</v>
      </c>
      <c r="AG32" s="47" t="s">
        <v>120</v>
      </c>
      <c r="AH32" s="47" t="s">
        <v>121</v>
      </c>
      <c r="AI32" s="48" t="s">
        <v>122</v>
      </c>
      <c r="AJ32" s="34" t="s">
        <v>114</v>
      </c>
      <c r="AK32" s="47" t="s">
        <v>120</v>
      </c>
      <c r="AL32" s="47" t="s">
        <v>121</v>
      </c>
      <c r="AM32" s="48" t="s">
        <v>122</v>
      </c>
      <c r="AN32" s="34" t="s">
        <v>114</v>
      </c>
      <c r="AO32" s="47" t="s">
        <v>120</v>
      </c>
      <c r="AP32" s="47" t="s">
        <v>121</v>
      </c>
      <c r="AQ32" s="48" t="s">
        <v>122</v>
      </c>
      <c r="AR32" s="34" t="s">
        <v>114</v>
      </c>
      <c r="AS32" s="47" t="s">
        <v>120</v>
      </c>
      <c r="AT32" s="47" t="s">
        <v>121</v>
      </c>
      <c r="AU32" s="48" t="s">
        <v>122</v>
      </c>
      <c r="AV32" s="34" t="s">
        <v>114</v>
      </c>
      <c r="AW32" s="23"/>
    </row>
    <row r="33" spans="3:49" s="60" customFormat="1" x14ac:dyDescent="0.25">
      <c r="C33" s="59"/>
      <c r="D33" s="619"/>
      <c r="E33" s="619"/>
      <c r="F33" s="619"/>
      <c r="G33" s="17" t="s">
        <v>1</v>
      </c>
      <c r="H33" s="17" t="s">
        <v>1</v>
      </c>
      <c r="I33" s="17" t="s">
        <v>1</v>
      </c>
      <c r="J33" s="18" t="s">
        <v>1</v>
      </c>
      <c r="K33" s="18" t="s">
        <v>1</v>
      </c>
      <c r="L33" s="17" t="s">
        <v>1</v>
      </c>
      <c r="M33" s="19" t="s">
        <v>1</v>
      </c>
      <c r="N33" s="19" t="s">
        <v>1</v>
      </c>
      <c r="O33" s="19" t="s">
        <v>1</v>
      </c>
      <c r="P33" s="19" t="s">
        <v>1</v>
      </c>
      <c r="Q33" s="19" t="s">
        <v>1</v>
      </c>
      <c r="R33" s="19" t="s">
        <v>1</v>
      </c>
      <c r="S33" s="19" t="s">
        <v>1</v>
      </c>
      <c r="T33" s="20" t="s">
        <v>1</v>
      </c>
      <c r="V33" s="59"/>
      <c r="W33" s="531" t="s">
        <v>84</v>
      </c>
      <c r="X33" s="61">
        <v>41395</v>
      </c>
      <c r="Y33" s="520"/>
      <c r="Z33" s="520"/>
      <c r="AA33" s="520"/>
      <c r="AB33" s="519"/>
      <c r="AC33" s="78"/>
      <c r="AD33" s="78"/>
      <c r="AE33" s="78"/>
      <c r="AF33" s="522"/>
      <c r="AG33" s="78"/>
      <c r="AH33" s="78"/>
      <c r="AI33" s="78"/>
      <c r="AJ33" s="78"/>
      <c r="AK33" s="78"/>
      <c r="AL33" s="78"/>
      <c r="AM33" s="78"/>
      <c r="AN33" s="78"/>
      <c r="AO33" s="78"/>
      <c r="AP33" s="78"/>
      <c r="AQ33" s="78"/>
      <c r="AR33" s="78"/>
      <c r="AS33" s="78"/>
      <c r="AT33" s="78"/>
      <c r="AU33" s="78"/>
      <c r="AV33" s="78"/>
      <c r="AW33" s="62"/>
    </row>
    <row r="34" spans="3:49" x14ac:dyDescent="0.25">
      <c r="C34" s="22"/>
      <c r="D34" s="579" t="s">
        <v>4</v>
      </c>
      <c r="E34" s="579"/>
      <c r="F34" s="579"/>
      <c r="G34" s="16"/>
      <c r="H34" s="16"/>
      <c r="I34" s="16"/>
      <c r="J34" s="16"/>
      <c r="K34" s="16"/>
      <c r="L34" s="16"/>
      <c r="M34" s="16"/>
      <c r="N34" s="16"/>
      <c r="O34" s="16"/>
      <c r="P34" s="16"/>
      <c r="Q34" s="16"/>
      <c r="R34" s="16"/>
      <c r="S34" s="16"/>
      <c r="T34" s="45"/>
      <c r="V34" s="22"/>
      <c r="W34" s="425"/>
      <c r="X34" s="33">
        <f>X33+31</f>
        <v>41426</v>
      </c>
      <c r="Y34" s="520"/>
      <c r="Z34" s="520"/>
      <c r="AA34" s="520"/>
      <c r="AB34" s="519"/>
      <c r="AC34" s="520"/>
      <c r="AD34" s="520"/>
      <c r="AE34" s="520"/>
      <c r="AF34" s="523"/>
      <c r="AG34" s="68"/>
      <c r="AH34" s="68"/>
      <c r="AI34" s="68"/>
      <c r="AJ34" s="68"/>
      <c r="AK34" s="68"/>
      <c r="AL34" s="68"/>
      <c r="AM34" s="68"/>
      <c r="AN34" s="68"/>
      <c r="AO34" s="68"/>
      <c r="AP34" s="68"/>
      <c r="AQ34" s="68"/>
      <c r="AR34" s="68"/>
      <c r="AS34" s="68"/>
      <c r="AT34" s="68"/>
      <c r="AU34" s="68"/>
      <c r="AV34" s="68"/>
      <c r="AW34" s="23"/>
    </row>
    <row r="35" spans="3:49" x14ac:dyDescent="0.25">
      <c r="C35" s="22"/>
      <c r="D35" s="579" t="s">
        <v>5</v>
      </c>
      <c r="E35" s="579"/>
      <c r="F35" s="579"/>
      <c r="G35" s="16"/>
      <c r="H35" s="16"/>
      <c r="I35" s="16"/>
      <c r="J35" s="16"/>
      <c r="K35" s="16"/>
      <c r="L35" s="16"/>
      <c r="M35" s="16"/>
      <c r="N35" s="16"/>
      <c r="O35" s="16"/>
      <c r="P35" s="16"/>
      <c r="Q35" s="16"/>
      <c r="R35" s="16"/>
      <c r="S35" s="16"/>
      <c r="T35" s="45"/>
      <c r="V35" s="22"/>
      <c r="W35" s="425"/>
      <c r="X35" s="33">
        <f t="shared" ref="X35:X55" si="2">X34+31</f>
        <v>41457</v>
      </c>
      <c r="Y35" s="520"/>
      <c r="Z35" s="520"/>
      <c r="AA35" s="520"/>
      <c r="AB35" s="519"/>
      <c r="AC35" s="521"/>
      <c r="AD35" s="521"/>
      <c r="AE35" s="521"/>
      <c r="AF35" s="523"/>
      <c r="AG35" s="520"/>
      <c r="AH35" s="520"/>
      <c r="AI35" s="520"/>
      <c r="AJ35" s="519"/>
      <c r="AK35" s="68"/>
      <c r="AL35" s="68"/>
      <c r="AM35" s="68"/>
      <c r="AN35" s="68"/>
      <c r="AO35" s="68"/>
      <c r="AP35" s="68"/>
      <c r="AQ35" s="68"/>
      <c r="AR35" s="68"/>
      <c r="AS35" s="68"/>
      <c r="AT35" s="68"/>
      <c r="AU35" s="68"/>
      <c r="AV35" s="68"/>
      <c r="AW35" s="23"/>
    </row>
    <row r="36" spans="3:49" x14ac:dyDescent="0.25">
      <c r="C36" s="22"/>
      <c r="D36" s="579" t="s">
        <v>10</v>
      </c>
      <c r="E36" s="579"/>
      <c r="F36" s="579"/>
      <c r="G36" s="16"/>
      <c r="H36" s="16"/>
      <c r="I36" s="16"/>
      <c r="J36" s="16"/>
      <c r="K36" s="16"/>
      <c r="L36" s="16"/>
      <c r="M36" s="16"/>
      <c r="N36" s="16"/>
      <c r="O36" s="16"/>
      <c r="P36" s="16"/>
      <c r="Q36" s="16"/>
      <c r="R36" s="16"/>
      <c r="S36" s="16"/>
      <c r="T36" s="45"/>
      <c r="V36" s="22"/>
      <c r="W36" s="425"/>
      <c r="X36" s="33">
        <f t="shared" si="2"/>
        <v>41488</v>
      </c>
      <c r="Y36" s="520"/>
      <c r="Z36" s="520"/>
      <c r="AA36" s="520"/>
      <c r="AB36" s="519"/>
      <c r="AC36" s="521"/>
      <c r="AD36" s="521"/>
      <c r="AE36" s="521"/>
      <c r="AF36" s="523"/>
      <c r="AG36" s="521"/>
      <c r="AH36" s="521"/>
      <c r="AI36" s="521"/>
      <c r="AJ36" s="519"/>
      <c r="AK36" s="520"/>
      <c r="AL36" s="520"/>
      <c r="AM36" s="520"/>
      <c r="AN36" s="519"/>
      <c r="AO36" s="68"/>
      <c r="AP36" s="68"/>
      <c r="AQ36" s="68"/>
      <c r="AR36" s="68"/>
      <c r="AS36" s="68"/>
      <c r="AT36" s="68"/>
      <c r="AU36" s="68"/>
      <c r="AV36" s="68"/>
      <c r="AW36" s="23"/>
    </row>
    <row r="37" spans="3:49" x14ac:dyDescent="0.25">
      <c r="C37" s="22"/>
      <c r="D37" s="579" t="s">
        <v>9</v>
      </c>
      <c r="E37" s="579"/>
      <c r="F37" s="579"/>
      <c r="G37" s="16"/>
      <c r="H37" s="16"/>
      <c r="I37" s="16"/>
      <c r="J37" s="16"/>
      <c r="K37" s="16"/>
      <c r="L37" s="16"/>
      <c r="M37" s="16"/>
      <c r="N37" s="16"/>
      <c r="O37" s="16"/>
      <c r="P37" s="16"/>
      <c r="Q37" s="16"/>
      <c r="R37" s="16"/>
      <c r="S37" s="16"/>
      <c r="T37" s="45"/>
      <c r="V37" s="22"/>
      <c r="W37" s="425"/>
      <c r="X37" s="33">
        <f t="shared" si="2"/>
        <v>41519</v>
      </c>
      <c r="Y37" s="520"/>
      <c r="Z37" s="520"/>
      <c r="AA37" s="520"/>
      <c r="AB37" s="519"/>
      <c r="AC37" s="521"/>
      <c r="AD37" s="521"/>
      <c r="AE37" s="521"/>
      <c r="AF37" s="523"/>
      <c r="AG37" s="521"/>
      <c r="AH37" s="521"/>
      <c r="AI37" s="521"/>
      <c r="AJ37" s="519"/>
      <c r="AK37" s="520"/>
      <c r="AL37" s="520"/>
      <c r="AM37" s="520"/>
      <c r="AN37" s="519"/>
      <c r="AO37" s="520"/>
      <c r="AP37" s="520"/>
      <c r="AQ37" s="520"/>
      <c r="AR37" s="519"/>
      <c r="AS37" s="68"/>
      <c r="AT37" s="68"/>
      <c r="AU37" s="68"/>
      <c r="AV37" s="68"/>
      <c r="AW37" s="23"/>
    </row>
    <row r="38" spans="3:49" x14ac:dyDescent="0.25">
      <c r="C38" s="22"/>
      <c r="D38" s="579" t="s">
        <v>8</v>
      </c>
      <c r="E38" s="579"/>
      <c r="F38" s="579"/>
      <c r="G38" s="16"/>
      <c r="H38" s="16"/>
      <c r="I38" s="16"/>
      <c r="J38" s="16"/>
      <c r="K38" s="16"/>
      <c r="L38" s="16"/>
      <c r="M38" s="16"/>
      <c r="N38" s="16"/>
      <c r="O38" s="16"/>
      <c r="P38" s="16"/>
      <c r="Q38" s="16"/>
      <c r="R38" s="16"/>
      <c r="S38" s="16"/>
      <c r="T38" s="45"/>
      <c r="V38" s="22"/>
      <c r="W38" s="425"/>
      <c r="X38" s="33">
        <f t="shared" si="2"/>
        <v>41550</v>
      </c>
      <c r="Y38" s="520"/>
      <c r="Z38" s="520"/>
      <c r="AA38" s="520"/>
      <c r="AB38" s="519"/>
      <c r="AC38" s="521"/>
      <c r="AD38" s="521"/>
      <c r="AE38" s="521"/>
      <c r="AF38" s="523"/>
      <c r="AG38" s="521"/>
      <c r="AH38" s="521"/>
      <c r="AI38" s="521"/>
      <c r="AJ38" s="519"/>
      <c r="AK38" s="520"/>
      <c r="AL38" s="520"/>
      <c r="AM38" s="520"/>
      <c r="AN38" s="519"/>
      <c r="AO38" s="520"/>
      <c r="AP38" s="520"/>
      <c r="AQ38" s="520"/>
      <c r="AR38" s="519"/>
      <c r="AS38" s="520"/>
      <c r="AT38" s="520"/>
      <c r="AU38" s="520"/>
      <c r="AV38" s="519"/>
      <c r="AW38" s="23"/>
    </row>
    <row r="39" spans="3:49" x14ac:dyDescent="0.25">
      <c r="C39" s="22"/>
      <c r="D39" s="579" t="s">
        <v>7</v>
      </c>
      <c r="E39" s="579"/>
      <c r="F39" s="579"/>
      <c r="G39" s="16"/>
      <c r="H39" s="16"/>
      <c r="I39" s="16"/>
      <c r="J39" s="16"/>
      <c r="K39" s="16"/>
      <c r="L39" s="16"/>
      <c r="M39" s="16"/>
      <c r="N39" s="16"/>
      <c r="O39" s="16"/>
      <c r="P39" s="16"/>
      <c r="Q39" s="16"/>
      <c r="R39" s="16"/>
      <c r="S39" s="16"/>
      <c r="T39" s="45"/>
      <c r="V39" s="22"/>
      <c r="W39" s="425"/>
      <c r="X39" s="33">
        <f t="shared" si="2"/>
        <v>41581</v>
      </c>
      <c r="Y39" s="520"/>
      <c r="Z39" s="520"/>
      <c r="AA39" s="520"/>
      <c r="AB39" s="519"/>
      <c r="AC39" s="521"/>
      <c r="AD39" s="521"/>
      <c r="AE39" s="521"/>
      <c r="AF39" s="523"/>
      <c r="AG39" s="521"/>
      <c r="AH39" s="521"/>
      <c r="AI39" s="521"/>
      <c r="AJ39" s="519"/>
      <c r="AK39" s="520"/>
      <c r="AL39" s="520"/>
      <c r="AM39" s="520"/>
      <c r="AN39" s="519"/>
      <c r="AO39" s="520"/>
      <c r="AP39" s="520"/>
      <c r="AQ39" s="520"/>
      <c r="AR39" s="519"/>
      <c r="AS39" s="520"/>
      <c r="AT39" s="520"/>
      <c r="AU39" s="520"/>
      <c r="AV39" s="519"/>
      <c r="AW39" s="23"/>
    </row>
    <row r="40" spans="3:49" x14ac:dyDescent="0.25">
      <c r="C40" s="22"/>
      <c r="D40" s="579" t="s">
        <v>6</v>
      </c>
      <c r="E40" s="579"/>
      <c r="F40" s="579"/>
      <c r="G40" s="16"/>
      <c r="H40" s="16"/>
      <c r="I40" s="16"/>
      <c r="J40" s="16"/>
      <c r="K40" s="16"/>
      <c r="L40" s="16"/>
      <c r="M40" s="16"/>
      <c r="N40" s="16"/>
      <c r="O40" s="16"/>
      <c r="P40" s="16"/>
      <c r="Q40" s="16"/>
      <c r="R40" s="16"/>
      <c r="S40" s="16"/>
      <c r="T40" s="45"/>
      <c r="V40" s="22"/>
      <c r="W40" s="425"/>
      <c r="X40" s="33">
        <f t="shared" si="2"/>
        <v>41612</v>
      </c>
      <c r="Y40" s="520"/>
      <c r="Z40" s="520"/>
      <c r="AA40" s="520"/>
      <c r="AB40" s="519"/>
      <c r="AC40" s="521"/>
      <c r="AD40" s="521"/>
      <c r="AE40" s="521"/>
      <c r="AF40" s="523"/>
      <c r="AG40" s="521"/>
      <c r="AH40" s="521"/>
      <c r="AI40" s="521"/>
      <c r="AJ40" s="519"/>
      <c r="AK40" s="520"/>
      <c r="AL40" s="520"/>
      <c r="AM40" s="520"/>
      <c r="AN40" s="519"/>
      <c r="AO40" s="520"/>
      <c r="AP40" s="520"/>
      <c r="AQ40" s="520"/>
      <c r="AR40" s="519"/>
      <c r="AS40" s="520"/>
      <c r="AT40" s="520"/>
      <c r="AU40" s="520"/>
      <c r="AV40" s="519"/>
      <c r="AW40" s="23"/>
    </row>
    <row r="41" spans="3:49" ht="15.75" customHeight="1" x14ac:dyDescent="0.25">
      <c r="C41" s="22"/>
      <c r="D41" s="580" t="s">
        <v>11</v>
      </c>
      <c r="E41" s="580"/>
      <c r="F41" s="580"/>
      <c r="G41" s="14">
        <f t="shared" ref="G41:L41" si="3">SUM(G34:G40)</f>
        <v>0</v>
      </c>
      <c r="H41" s="14">
        <f t="shared" si="3"/>
        <v>0</v>
      </c>
      <c r="I41" s="14">
        <f t="shared" si="3"/>
        <v>0</v>
      </c>
      <c r="J41" s="14">
        <f t="shared" si="3"/>
        <v>0</v>
      </c>
      <c r="K41" s="14">
        <f t="shared" si="3"/>
        <v>0</v>
      </c>
      <c r="L41" s="14">
        <f t="shared" si="3"/>
        <v>0</v>
      </c>
      <c r="M41" s="14">
        <f t="shared" ref="M41:T41" si="4">SUM(M34:M40)</f>
        <v>0</v>
      </c>
      <c r="N41" s="14">
        <f t="shared" si="4"/>
        <v>0</v>
      </c>
      <c r="O41" s="14">
        <f t="shared" si="4"/>
        <v>0</v>
      </c>
      <c r="P41" s="14">
        <f t="shared" si="4"/>
        <v>0</v>
      </c>
      <c r="Q41" s="14">
        <f t="shared" si="4"/>
        <v>0</v>
      </c>
      <c r="R41" s="14">
        <f t="shared" si="4"/>
        <v>0</v>
      </c>
      <c r="S41" s="14">
        <f t="shared" si="4"/>
        <v>0</v>
      </c>
      <c r="T41" s="46">
        <f t="shared" si="4"/>
        <v>0</v>
      </c>
      <c r="V41" s="22"/>
      <c r="W41" s="425"/>
      <c r="X41" s="33">
        <f t="shared" si="2"/>
        <v>41643</v>
      </c>
      <c r="Y41" s="520"/>
      <c r="Z41" s="520"/>
      <c r="AA41" s="520"/>
      <c r="AB41" s="519"/>
      <c r="AC41" s="521"/>
      <c r="AD41" s="521"/>
      <c r="AE41" s="521"/>
      <c r="AF41" s="523"/>
      <c r="AG41" s="521"/>
      <c r="AH41" s="521"/>
      <c r="AI41" s="521"/>
      <c r="AJ41" s="519"/>
      <c r="AK41" s="520"/>
      <c r="AL41" s="520"/>
      <c r="AM41" s="520"/>
      <c r="AN41" s="519"/>
      <c r="AO41" s="520"/>
      <c r="AP41" s="520"/>
      <c r="AQ41" s="520"/>
      <c r="AR41" s="519"/>
      <c r="AS41" s="520"/>
      <c r="AT41" s="520"/>
      <c r="AU41" s="520"/>
      <c r="AV41" s="519"/>
      <c r="AW41" s="23"/>
    </row>
    <row r="42" spans="3:49" ht="15.75" customHeight="1" x14ac:dyDescent="0.25">
      <c r="C42" s="22"/>
      <c r="D42" s="8"/>
      <c r="E42" s="8"/>
      <c r="F42" s="8"/>
      <c r="G42" s="8"/>
      <c r="H42" s="8"/>
      <c r="I42" s="8"/>
      <c r="J42" s="8"/>
      <c r="K42" s="8"/>
      <c r="L42" s="8"/>
      <c r="M42" s="8"/>
      <c r="N42" s="8"/>
      <c r="O42" s="8"/>
      <c r="P42" s="8"/>
      <c r="Q42" s="8"/>
      <c r="R42" s="8"/>
      <c r="S42" s="8"/>
      <c r="T42" s="23"/>
      <c r="U42" s="8"/>
      <c r="V42" s="22"/>
      <c r="W42" s="425"/>
      <c r="X42" s="33">
        <f t="shared" si="2"/>
        <v>41674</v>
      </c>
      <c r="Y42" s="520"/>
      <c r="Z42" s="520"/>
      <c r="AA42" s="520"/>
      <c r="AB42" s="519"/>
      <c r="AC42" s="521"/>
      <c r="AD42" s="521"/>
      <c r="AE42" s="521"/>
      <c r="AF42" s="523"/>
      <c r="AG42" s="521"/>
      <c r="AH42" s="521"/>
      <c r="AI42" s="521"/>
      <c r="AJ42" s="519"/>
      <c r="AK42" s="520"/>
      <c r="AL42" s="520"/>
      <c r="AM42" s="520"/>
      <c r="AN42" s="519"/>
      <c r="AO42" s="520"/>
      <c r="AP42" s="520"/>
      <c r="AQ42" s="520"/>
      <c r="AR42" s="519"/>
      <c r="AS42" s="520"/>
      <c r="AT42" s="520"/>
      <c r="AU42" s="520"/>
      <c r="AV42" s="519"/>
      <c r="AW42" s="23"/>
    </row>
    <row r="43" spans="3:49" ht="15.75" customHeight="1" thickBot="1" x14ac:dyDescent="0.3">
      <c r="C43" s="24"/>
      <c r="D43" s="27"/>
      <c r="E43" s="27"/>
      <c r="F43" s="27"/>
      <c r="G43" s="27"/>
      <c r="H43" s="27"/>
      <c r="I43" s="27"/>
      <c r="J43" s="27"/>
      <c r="K43" s="27"/>
      <c r="L43" s="27"/>
      <c r="M43" s="27"/>
      <c r="N43" s="27"/>
      <c r="O43" s="27"/>
      <c r="P43" s="27"/>
      <c r="Q43" s="27"/>
      <c r="R43" s="27"/>
      <c r="S43" s="27"/>
      <c r="T43" s="28"/>
      <c r="U43" s="8"/>
      <c r="V43" s="22"/>
      <c r="W43" s="425"/>
      <c r="X43" s="33">
        <f t="shared" si="2"/>
        <v>41705</v>
      </c>
      <c r="Y43" s="520"/>
      <c r="Z43" s="520"/>
      <c r="AA43" s="520"/>
      <c r="AB43" s="519"/>
      <c r="AC43" s="521"/>
      <c r="AD43" s="521"/>
      <c r="AE43" s="521"/>
      <c r="AF43" s="523"/>
      <c r="AG43" s="521"/>
      <c r="AH43" s="521"/>
      <c r="AI43" s="521"/>
      <c r="AJ43" s="519"/>
      <c r="AK43" s="520"/>
      <c r="AL43" s="520"/>
      <c r="AM43" s="520"/>
      <c r="AN43" s="519"/>
      <c r="AO43" s="520"/>
      <c r="AP43" s="520"/>
      <c r="AQ43" s="520"/>
      <c r="AR43" s="519"/>
      <c r="AS43" s="520"/>
      <c r="AT43" s="520"/>
      <c r="AU43" s="520"/>
      <c r="AV43" s="519"/>
      <c r="AW43" s="23"/>
    </row>
    <row r="44" spans="3:49" ht="15.75" customHeight="1" x14ac:dyDescent="0.25">
      <c r="V44" s="22"/>
      <c r="W44" s="425"/>
      <c r="X44" s="33">
        <f t="shared" si="2"/>
        <v>41736</v>
      </c>
      <c r="Y44" s="520"/>
      <c r="Z44" s="520"/>
      <c r="AA44" s="520"/>
      <c r="AB44" s="519"/>
      <c r="AC44" s="521"/>
      <c r="AD44" s="521"/>
      <c r="AE44" s="521"/>
      <c r="AF44" s="523"/>
      <c r="AG44" s="521"/>
      <c r="AH44" s="521"/>
      <c r="AI44" s="521"/>
      <c r="AJ44" s="519"/>
      <c r="AK44" s="520"/>
      <c r="AL44" s="520"/>
      <c r="AM44" s="520"/>
      <c r="AN44" s="519"/>
      <c r="AO44" s="520"/>
      <c r="AP44" s="520"/>
      <c r="AQ44" s="520"/>
      <c r="AR44" s="519"/>
      <c r="AS44" s="520"/>
      <c r="AT44" s="520"/>
      <c r="AU44" s="520"/>
      <c r="AV44" s="519"/>
      <c r="AW44" s="23"/>
    </row>
    <row r="45" spans="3:49" ht="15.75" customHeight="1" x14ac:dyDescent="0.25">
      <c r="D45" s="49" t="s">
        <v>117</v>
      </c>
      <c r="E45" s="9"/>
      <c r="F45" s="9"/>
      <c r="G45" s="9"/>
      <c r="H45" s="9"/>
      <c r="I45" s="9"/>
      <c r="J45" s="9"/>
      <c r="K45" s="9"/>
      <c r="L45" s="9"/>
      <c r="M45" s="9"/>
      <c r="N45" s="9"/>
      <c r="O45" s="9"/>
      <c r="V45" s="22"/>
      <c r="W45" s="425"/>
      <c r="X45" s="33">
        <f t="shared" si="2"/>
        <v>41767</v>
      </c>
      <c r="Y45" s="35"/>
      <c r="Z45" s="35"/>
      <c r="AA45" s="35"/>
      <c r="AB45" s="36">
        <f>(Y45-AA45)*0.05</f>
        <v>0</v>
      </c>
      <c r="AC45" s="521"/>
      <c r="AD45" s="521"/>
      <c r="AE45" s="521"/>
      <c r="AF45" s="523"/>
      <c r="AG45" s="521"/>
      <c r="AH45" s="521"/>
      <c r="AI45" s="521"/>
      <c r="AJ45" s="519"/>
      <c r="AK45" s="520"/>
      <c r="AL45" s="520"/>
      <c r="AM45" s="520"/>
      <c r="AN45" s="519"/>
      <c r="AO45" s="520"/>
      <c r="AP45" s="520"/>
      <c r="AQ45" s="520"/>
      <c r="AR45" s="519"/>
      <c r="AS45" s="520"/>
      <c r="AT45" s="520"/>
      <c r="AU45" s="520"/>
      <c r="AV45" s="519"/>
      <c r="AW45" s="23"/>
    </row>
    <row r="46" spans="3:49" ht="15" customHeight="1" x14ac:dyDescent="0.25">
      <c r="D46" s="588" t="s">
        <v>61</v>
      </c>
      <c r="E46" s="589"/>
      <c r="F46" s="589"/>
      <c r="G46" s="589"/>
      <c r="H46" s="589"/>
      <c r="I46" s="589"/>
      <c r="J46" s="589"/>
      <c r="K46" s="589"/>
      <c r="L46" s="589"/>
      <c r="M46" s="589"/>
      <c r="N46" s="589"/>
      <c r="O46" s="589"/>
      <c r="P46" s="589"/>
      <c r="Q46" s="590"/>
      <c r="V46" s="22"/>
      <c r="W46" s="425"/>
      <c r="X46" s="33">
        <f t="shared" si="2"/>
        <v>41798</v>
      </c>
      <c r="Y46" s="35"/>
      <c r="Z46" s="35"/>
      <c r="AA46" s="35"/>
      <c r="AB46" s="36">
        <f>(Y46-AA46)*0.1</f>
        <v>0</v>
      </c>
      <c r="AC46" s="35"/>
      <c r="AD46" s="35"/>
      <c r="AE46" s="35"/>
      <c r="AF46" s="36">
        <f>(AC46-AE46)*0.05</f>
        <v>0</v>
      </c>
      <c r="AG46" s="521"/>
      <c r="AH46" s="521"/>
      <c r="AI46" s="521"/>
      <c r="AJ46" s="519"/>
      <c r="AK46" s="520"/>
      <c r="AL46" s="520"/>
      <c r="AM46" s="520"/>
      <c r="AN46" s="519"/>
      <c r="AO46" s="520"/>
      <c r="AP46" s="520"/>
      <c r="AQ46" s="520"/>
      <c r="AR46" s="519"/>
      <c r="AS46" s="520"/>
      <c r="AT46" s="520"/>
      <c r="AU46" s="520"/>
      <c r="AV46" s="519"/>
      <c r="AW46" s="23"/>
    </row>
    <row r="47" spans="3:49" ht="15.75" customHeight="1" x14ac:dyDescent="0.25">
      <c r="D47" s="591" t="s">
        <v>57</v>
      </c>
      <c r="E47" s="592"/>
      <c r="F47" s="592"/>
      <c r="G47" s="592"/>
      <c r="H47" s="592"/>
      <c r="I47" s="592"/>
      <c r="J47" s="592"/>
      <c r="K47" s="592"/>
      <c r="L47" s="592"/>
      <c r="M47" s="592"/>
      <c r="N47" s="592"/>
      <c r="O47" s="592"/>
      <c r="P47" s="592"/>
      <c r="Q47" s="593"/>
      <c r="V47" s="22"/>
      <c r="W47" s="425"/>
      <c r="X47" s="33">
        <f t="shared" si="2"/>
        <v>41829</v>
      </c>
      <c r="Y47" s="35"/>
      <c r="Z47" s="35"/>
      <c r="AA47" s="35"/>
      <c r="AB47" s="36">
        <f>(Y47-AA47)*0.15</f>
        <v>0</v>
      </c>
      <c r="AC47" s="35"/>
      <c r="AD47" s="35"/>
      <c r="AE47" s="35"/>
      <c r="AF47" s="36">
        <f>(AC47-AE47)*0.1</f>
        <v>0</v>
      </c>
      <c r="AG47" s="35"/>
      <c r="AH47" s="35"/>
      <c r="AI47" s="35"/>
      <c r="AJ47" s="36">
        <f>(AG47-AI47)*0.05</f>
        <v>0</v>
      </c>
      <c r="AK47" s="520"/>
      <c r="AL47" s="520"/>
      <c r="AM47" s="520"/>
      <c r="AN47" s="519"/>
      <c r="AO47" s="520"/>
      <c r="AP47" s="520"/>
      <c r="AQ47" s="520"/>
      <c r="AR47" s="519"/>
      <c r="AS47" s="520"/>
      <c r="AT47" s="520"/>
      <c r="AU47" s="520"/>
      <c r="AV47" s="519"/>
      <c r="AW47" s="23"/>
    </row>
    <row r="48" spans="3:49" ht="15.75" customHeight="1" x14ac:dyDescent="0.25">
      <c r="D48" s="594" t="s">
        <v>58</v>
      </c>
      <c r="E48" s="595"/>
      <c r="F48" s="595"/>
      <c r="G48" s="595"/>
      <c r="H48" s="595"/>
      <c r="I48" s="595"/>
      <c r="J48" s="595"/>
      <c r="K48" s="595"/>
      <c r="L48" s="595"/>
      <c r="M48" s="595"/>
      <c r="N48" s="595"/>
      <c r="O48" s="595"/>
      <c r="P48" s="595"/>
      <c r="Q48" s="596"/>
      <c r="V48" s="22"/>
      <c r="W48" s="425"/>
      <c r="X48" s="33">
        <f t="shared" si="2"/>
        <v>41860</v>
      </c>
      <c r="Y48" s="35"/>
      <c r="Z48" s="35"/>
      <c r="AA48" s="35"/>
      <c r="AB48" s="36">
        <f>(Y48-AA48)*0.2</f>
        <v>0</v>
      </c>
      <c r="AC48" s="35"/>
      <c r="AD48" s="35"/>
      <c r="AE48" s="35"/>
      <c r="AF48" s="36">
        <f>(AC48-AE48)*0.15</f>
        <v>0</v>
      </c>
      <c r="AG48" s="35"/>
      <c r="AH48" s="35"/>
      <c r="AI48" s="35"/>
      <c r="AJ48" s="36">
        <f>(AG48-AI48)*0.1</f>
        <v>0</v>
      </c>
      <c r="AK48" s="35"/>
      <c r="AL48" s="35"/>
      <c r="AM48" s="35"/>
      <c r="AN48" s="36">
        <f>(AK48-AM48)*0.05</f>
        <v>0</v>
      </c>
      <c r="AO48" s="520"/>
      <c r="AP48" s="520"/>
      <c r="AQ48" s="520"/>
      <c r="AR48" s="519"/>
      <c r="AS48" s="520"/>
      <c r="AT48" s="520"/>
      <c r="AU48" s="520"/>
      <c r="AV48" s="519"/>
      <c r="AW48" s="23"/>
    </row>
    <row r="49" spans="4:49" ht="15.75" customHeight="1" x14ac:dyDescent="0.25">
      <c r="D49" s="73" t="s">
        <v>49</v>
      </c>
      <c r="E49" s="597" t="s">
        <v>223</v>
      </c>
      <c r="F49" s="598"/>
      <c r="G49" s="598"/>
      <c r="H49" s="598"/>
      <c r="I49" s="598"/>
      <c r="J49" s="598"/>
      <c r="K49" s="598"/>
      <c r="L49" s="598"/>
      <c r="M49" s="598"/>
      <c r="N49" s="598"/>
      <c r="O49" s="598"/>
      <c r="P49" s="598"/>
      <c r="Q49" s="599"/>
      <c r="V49" s="22"/>
      <c r="W49" s="425"/>
      <c r="X49" s="33">
        <f t="shared" si="2"/>
        <v>41891</v>
      </c>
      <c r="Y49" s="35"/>
      <c r="Z49" s="35"/>
      <c r="AA49" s="35"/>
      <c r="AB49" s="36">
        <f>(Y49-AA49)*0.25</f>
        <v>0</v>
      </c>
      <c r="AC49" s="35"/>
      <c r="AD49" s="35"/>
      <c r="AE49" s="35"/>
      <c r="AF49" s="36">
        <f>(AC49-AE49)*0.2</f>
        <v>0</v>
      </c>
      <c r="AG49" s="35"/>
      <c r="AH49" s="35"/>
      <c r="AI49" s="35"/>
      <c r="AJ49" s="36">
        <f>(AG49-AI49)*0.15</f>
        <v>0</v>
      </c>
      <c r="AK49" s="35"/>
      <c r="AL49" s="35"/>
      <c r="AM49" s="35"/>
      <c r="AN49" s="36">
        <f>(AK49-AM49)*0.1</f>
        <v>0</v>
      </c>
      <c r="AO49" s="35"/>
      <c r="AP49" s="35"/>
      <c r="AQ49" s="35"/>
      <c r="AR49" s="36">
        <f>(AO49-AQ49)*0.05</f>
        <v>0</v>
      </c>
      <c r="AS49" s="520"/>
      <c r="AT49" s="520"/>
      <c r="AU49" s="520"/>
      <c r="AV49" s="519"/>
      <c r="AW49" s="23"/>
    </row>
    <row r="50" spans="4:49" ht="15.75" customHeight="1" x14ac:dyDescent="0.25">
      <c r="D50" s="74" t="s">
        <v>22</v>
      </c>
      <c r="E50" s="559" t="s">
        <v>78</v>
      </c>
      <c r="F50" s="560"/>
      <c r="G50" s="560"/>
      <c r="H50" s="560"/>
      <c r="I50" s="560"/>
      <c r="J50" s="560"/>
      <c r="K50" s="560"/>
      <c r="L50" s="560"/>
      <c r="M50" s="560"/>
      <c r="N50" s="560"/>
      <c r="O50" s="560"/>
      <c r="P50" s="560"/>
      <c r="Q50" s="561"/>
      <c r="V50" s="22"/>
      <c r="W50" s="425"/>
      <c r="X50" s="33">
        <f t="shared" si="2"/>
        <v>41922</v>
      </c>
      <c r="Y50" s="35"/>
      <c r="Z50" s="35"/>
      <c r="AA50" s="35"/>
      <c r="AB50" s="36">
        <f>(Y50-AA50)*0.3</f>
        <v>0</v>
      </c>
      <c r="AC50" s="35"/>
      <c r="AD50" s="35"/>
      <c r="AE50" s="35"/>
      <c r="AF50" s="36">
        <f>(AC50-AE50)*0.25</f>
        <v>0</v>
      </c>
      <c r="AG50" s="35"/>
      <c r="AH50" s="35"/>
      <c r="AI50" s="35"/>
      <c r="AJ50" s="36">
        <f>(AG50-AI50)*0.2</f>
        <v>0</v>
      </c>
      <c r="AK50" s="35"/>
      <c r="AL50" s="35"/>
      <c r="AM50" s="35"/>
      <c r="AN50" s="36">
        <f>(AK50-AM50)*0.15</f>
        <v>0</v>
      </c>
      <c r="AO50" s="35"/>
      <c r="AP50" s="35"/>
      <c r="AQ50" s="35"/>
      <c r="AR50" s="36">
        <f>(AO50-AQ50)*0.1</f>
        <v>0</v>
      </c>
      <c r="AS50" s="35"/>
      <c r="AT50" s="35"/>
      <c r="AU50" s="35"/>
      <c r="AV50" s="36">
        <f>(AS50-AU50)*0.05</f>
        <v>0</v>
      </c>
      <c r="AW50" s="23"/>
    </row>
    <row r="51" spans="4:49" ht="15.75" customHeight="1" x14ac:dyDescent="0.25">
      <c r="D51" s="585" t="s">
        <v>55</v>
      </c>
      <c r="E51" s="603" t="s">
        <v>79</v>
      </c>
      <c r="F51" s="604"/>
      <c r="G51" s="604"/>
      <c r="H51" s="604"/>
      <c r="I51" s="604"/>
      <c r="J51" s="604"/>
      <c r="K51" s="604"/>
      <c r="L51" s="604"/>
      <c r="M51" s="604"/>
      <c r="N51" s="604"/>
      <c r="O51" s="604"/>
      <c r="P51" s="604"/>
      <c r="Q51" s="605"/>
      <c r="V51" s="22"/>
      <c r="W51" s="425"/>
      <c r="X51" s="33">
        <f t="shared" si="2"/>
        <v>41953</v>
      </c>
      <c r="Y51" s="35"/>
      <c r="Z51" s="35"/>
      <c r="AA51" s="35"/>
      <c r="AB51" s="36">
        <f>(Y51-AA51)*0.35</f>
        <v>0</v>
      </c>
      <c r="AC51" s="35"/>
      <c r="AD51" s="35"/>
      <c r="AE51" s="35"/>
      <c r="AF51" s="36">
        <f>(AC51-AE51)*0.3</f>
        <v>0</v>
      </c>
      <c r="AG51" s="35"/>
      <c r="AH51" s="35"/>
      <c r="AI51" s="35"/>
      <c r="AJ51" s="36">
        <f>(AG51-AI51)*0.25</f>
        <v>0</v>
      </c>
      <c r="AK51" s="35"/>
      <c r="AL51" s="35"/>
      <c r="AM51" s="35"/>
      <c r="AN51" s="36">
        <f>(AK51-AM51)*0.2</f>
        <v>0</v>
      </c>
      <c r="AO51" s="35"/>
      <c r="AP51" s="35"/>
      <c r="AQ51" s="35"/>
      <c r="AR51" s="36">
        <f>(AO51-AQ51)*0.15</f>
        <v>0</v>
      </c>
      <c r="AS51" s="35"/>
      <c r="AT51" s="35"/>
      <c r="AU51" s="35"/>
      <c r="AV51" s="36">
        <f>(AS51-AU51)*0.1</f>
        <v>0</v>
      </c>
      <c r="AW51" s="23"/>
    </row>
    <row r="52" spans="4:49" ht="15.75" customHeight="1" x14ac:dyDescent="0.25">
      <c r="D52" s="586"/>
      <c r="E52" s="629" t="s">
        <v>15</v>
      </c>
      <c r="F52" s="630"/>
      <c r="G52" s="630"/>
      <c r="H52" s="630"/>
      <c r="I52" s="630"/>
      <c r="J52" s="630"/>
      <c r="K52" s="630"/>
      <c r="L52" s="630"/>
      <c r="M52" s="630"/>
      <c r="N52" s="630"/>
      <c r="O52" s="630"/>
      <c r="P52" s="630"/>
      <c r="Q52" s="631"/>
      <c r="V52" s="22"/>
      <c r="W52" s="425"/>
      <c r="X52" s="33">
        <f t="shared" si="2"/>
        <v>41984</v>
      </c>
      <c r="Y52" s="35"/>
      <c r="Z52" s="35"/>
      <c r="AA52" s="35"/>
      <c r="AB52" s="36">
        <f>(Y52-AA52)*0.4</f>
        <v>0</v>
      </c>
      <c r="AC52" s="35"/>
      <c r="AD52" s="35"/>
      <c r="AE52" s="35"/>
      <c r="AF52" s="36">
        <f>(AC52-AE52)*0.35</f>
        <v>0</v>
      </c>
      <c r="AG52" s="35"/>
      <c r="AH52" s="35"/>
      <c r="AI52" s="35"/>
      <c r="AJ52" s="36">
        <f>(AG52-AI52)*0.3</f>
        <v>0</v>
      </c>
      <c r="AK52" s="35"/>
      <c r="AL52" s="35"/>
      <c r="AM52" s="35"/>
      <c r="AN52" s="36">
        <f>(AK52-AM52)*0.25</f>
        <v>0</v>
      </c>
      <c r="AO52" s="35"/>
      <c r="AP52" s="35"/>
      <c r="AQ52" s="35"/>
      <c r="AR52" s="36">
        <f>(AO52-AQ52)*0.2</f>
        <v>0</v>
      </c>
      <c r="AS52" s="35"/>
      <c r="AT52" s="35"/>
      <c r="AU52" s="35"/>
      <c r="AV52" s="36">
        <f>(AS52-AU52)*0.15</f>
        <v>0</v>
      </c>
      <c r="AW52" s="23"/>
    </row>
    <row r="53" spans="4:49" ht="15.75" customHeight="1" x14ac:dyDescent="0.25">
      <c r="D53" s="586"/>
      <c r="E53" s="629" t="s">
        <v>16</v>
      </c>
      <c r="F53" s="630"/>
      <c r="G53" s="630"/>
      <c r="H53" s="630"/>
      <c r="I53" s="630"/>
      <c r="J53" s="630"/>
      <c r="K53" s="630"/>
      <c r="L53" s="630"/>
      <c r="M53" s="630"/>
      <c r="N53" s="630"/>
      <c r="O53" s="630"/>
      <c r="P53" s="630"/>
      <c r="Q53" s="631"/>
      <c r="V53" s="22"/>
      <c r="W53" s="425"/>
      <c r="X53" s="33">
        <f t="shared" si="2"/>
        <v>42015</v>
      </c>
      <c r="Y53" s="72"/>
      <c r="Z53" s="72"/>
      <c r="AA53" s="72"/>
      <c r="AB53" s="71">
        <f t="shared" ref="AB53:AB55" si="5">(Y53-AA53)*0.4</f>
        <v>0</v>
      </c>
      <c r="AC53" s="35"/>
      <c r="AD53" s="35"/>
      <c r="AE53" s="35"/>
      <c r="AF53" s="36">
        <f>(AC53-AE53)*0.4</f>
        <v>0</v>
      </c>
      <c r="AG53" s="35"/>
      <c r="AH53" s="35"/>
      <c r="AI53" s="35"/>
      <c r="AJ53" s="36">
        <f>(AG53-AI53)*0.35</f>
        <v>0</v>
      </c>
      <c r="AK53" s="35"/>
      <c r="AL53" s="35"/>
      <c r="AM53" s="35"/>
      <c r="AN53" s="36">
        <f>(AK53-AM53)*0.3</f>
        <v>0</v>
      </c>
      <c r="AO53" s="35"/>
      <c r="AP53" s="35"/>
      <c r="AQ53" s="35"/>
      <c r="AR53" s="36">
        <f>(AO53-AQ53)*0.25</f>
        <v>0</v>
      </c>
      <c r="AS53" s="35"/>
      <c r="AT53" s="35"/>
      <c r="AU53" s="35"/>
      <c r="AV53" s="36">
        <f>(AS53-AU53)*0.2</f>
        <v>0</v>
      </c>
      <c r="AW53" s="23"/>
    </row>
    <row r="54" spans="4:49" ht="15.75" customHeight="1" x14ac:dyDescent="0.25">
      <c r="D54" s="586"/>
      <c r="E54" s="629" t="s">
        <v>54</v>
      </c>
      <c r="F54" s="630"/>
      <c r="G54" s="630"/>
      <c r="H54" s="630"/>
      <c r="I54" s="630"/>
      <c r="J54" s="630"/>
      <c r="K54" s="630"/>
      <c r="L54" s="630"/>
      <c r="M54" s="630"/>
      <c r="N54" s="630"/>
      <c r="O54" s="630"/>
      <c r="P54" s="630"/>
      <c r="Q54" s="631"/>
      <c r="V54" s="22"/>
      <c r="W54" s="425"/>
      <c r="X54" s="33">
        <f t="shared" si="2"/>
        <v>42046</v>
      </c>
      <c r="Y54" s="72"/>
      <c r="Z54" s="72"/>
      <c r="AA54" s="72"/>
      <c r="AB54" s="71">
        <f t="shared" si="5"/>
        <v>0</v>
      </c>
      <c r="AC54" s="72"/>
      <c r="AD54" s="72"/>
      <c r="AE54" s="72"/>
      <c r="AF54" s="71">
        <f t="shared" ref="AF54:AF55" si="6">(AC54-AE54)*0.4</f>
        <v>0</v>
      </c>
      <c r="AG54" s="35"/>
      <c r="AH54" s="35"/>
      <c r="AI54" s="35"/>
      <c r="AJ54" s="36">
        <f>(AG54-AI54)*0.4</f>
        <v>0</v>
      </c>
      <c r="AK54" s="35"/>
      <c r="AL54" s="35"/>
      <c r="AM54" s="35"/>
      <c r="AN54" s="36">
        <f>(AK54-AM54)*0.35</f>
        <v>0</v>
      </c>
      <c r="AO54" s="35"/>
      <c r="AP54" s="35"/>
      <c r="AQ54" s="35"/>
      <c r="AR54" s="36">
        <f>(AO54-AQ54)*0.3</f>
        <v>0</v>
      </c>
      <c r="AS54" s="35"/>
      <c r="AT54" s="35"/>
      <c r="AU54" s="35"/>
      <c r="AV54" s="36">
        <f>(AS54-AU54)*0.25</f>
        <v>0</v>
      </c>
      <c r="AW54" s="23"/>
    </row>
    <row r="55" spans="4:49" ht="15.75" customHeight="1" x14ac:dyDescent="0.25">
      <c r="D55" s="586"/>
      <c r="E55" s="468" t="s">
        <v>225</v>
      </c>
      <c r="F55" s="469"/>
      <c r="G55" s="469"/>
      <c r="H55" s="469"/>
      <c r="I55" s="469"/>
      <c r="J55" s="469"/>
      <c r="K55" s="469"/>
      <c r="L55" s="469"/>
      <c r="M55" s="469"/>
      <c r="N55" s="469"/>
      <c r="O55" s="469"/>
      <c r="P55" s="469"/>
      <c r="Q55" s="470"/>
      <c r="V55" s="22"/>
      <c r="W55" s="425"/>
      <c r="X55" s="33">
        <f t="shared" si="2"/>
        <v>42077</v>
      </c>
      <c r="Y55" s="72"/>
      <c r="Z55" s="72"/>
      <c r="AA55" s="72"/>
      <c r="AB55" s="71">
        <f t="shared" si="5"/>
        <v>0</v>
      </c>
      <c r="AC55" s="72"/>
      <c r="AD55" s="72"/>
      <c r="AE55" s="72"/>
      <c r="AF55" s="71">
        <f t="shared" si="6"/>
        <v>0</v>
      </c>
      <c r="AG55" s="72"/>
      <c r="AH55" s="72"/>
      <c r="AI55" s="72"/>
      <c r="AJ55" s="72">
        <f t="shared" ref="AJ55" si="7">(AG55-AI55)*0.4</f>
        <v>0</v>
      </c>
      <c r="AK55" s="35"/>
      <c r="AL55" s="35"/>
      <c r="AM55" s="35"/>
      <c r="AN55" s="36">
        <f>(AK55-AM55)*0.4</f>
        <v>0</v>
      </c>
      <c r="AO55" s="35"/>
      <c r="AP55" s="35"/>
      <c r="AQ55" s="35"/>
      <c r="AR55" s="36">
        <f>(AO55-AQ55)*0.35</f>
        <v>0</v>
      </c>
      <c r="AS55" s="35"/>
      <c r="AT55" s="35"/>
      <c r="AU55" s="35"/>
      <c r="AV55" s="36">
        <f>(AS55-AU55)*0.3</f>
        <v>0</v>
      </c>
      <c r="AW55" s="23"/>
    </row>
    <row r="56" spans="4:49" ht="29.25" customHeight="1" x14ac:dyDescent="0.25">
      <c r="D56" s="586"/>
      <c r="E56" s="468" t="s">
        <v>226</v>
      </c>
      <c r="F56" s="481"/>
      <c r="G56" s="481"/>
      <c r="H56" s="481"/>
      <c r="I56" s="481"/>
      <c r="J56" s="481"/>
      <c r="K56" s="481"/>
      <c r="L56" s="481"/>
      <c r="M56" s="481"/>
      <c r="N56" s="481"/>
      <c r="O56" s="481"/>
      <c r="P56" s="481"/>
      <c r="Q56" s="482"/>
      <c r="V56" s="22"/>
      <c r="W56" s="425"/>
      <c r="X56" s="33">
        <f t="shared" ref="X56:X62" si="8">X55+31</f>
        <v>42108</v>
      </c>
      <c r="Y56" s="72"/>
      <c r="Z56" s="72"/>
      <c r="AA56" s="72"/>
      <c r="AB56" s="71">
        <f t="shared" ref="AB56:AB62" si="9">(Y56-AA56)*0.4</f>
        <v>0</v>
      </c>
      <c r="AC56" s="72"/>
      <c r="AD56" s="72"/>
      <c r="AE56" s="72"/>
      <c r="AF56" s="71">
        <f t="shared" ref="AF56:AF62" si="10">(AC56-AE56)*0.4</f>
        <v>0</v>
      </c>
      <c r="AG56" s="72"/>
      <c r="AH56" s="72"/>
      <c r="AI56" s="72"/>
      <c r="AJ56" s="72">
        <f t="shared" ref="AJ56:AJ62" si="11">(AG56-AI56)*0.4</f>
        <v>0</v>
      </c>
      <c r="AK56" s="72"/>
      <c r="AL56" s="72"/>
      <c r="AM56" s="72"/>
      <c r="AN56" s="72">
        <f t="shared" ref="AN56:AN62" si="12">(AK56-AM56)*0.4</f>
        <v>0</v>
      </c>
      <c r="AO56" s="35"/>
      <c r="AP56" s="35"/>
      <c r="AQ56" s="35"/>
      <c r="AR56" s="36">
        <f>(AO56-AQ56)*0.4</f>
        <v>0</v>
      </c>
      <c r="AS56" s="35"/>
      <c r="AT56" s="35"/>
      <c r="AU56" s="35"/>
      <c r="AV56" s="36">
        <f>(AS56-AU56)*0.35</f>
        <v>0</v>
      </c>
      <c r="AW56" s="23"/>
    </row>
    <row r="57" spans="4:49" ht="15.75" customHeight="1" x14ac:dyDescent="0.25">
      <c r="D57" s="587"/>
      <c r="E57" s="632" t="s">
        <v>62</v>
      </c>
      <c r="F57" s="633"/>
      <c r="G57" s="633"/>
      <c r="H57" s="633"/>
      <c r="I57" s="633"/>
      <c r="J57" s="633"/>
      <c r="K57" s="633"/>
      <c r="L57" s="633"/>
      <c r="M57" s="633"/>
      <c r="N57" s="633"/>
      <c r="O57" s="633"/>
      <c r="P57" s="633"/>
      <c r="Q57" s="634"/>
      <c r="V57" s="22"/>
      <c r="W57" s="425"/>
      <c r="X57" s="33">
        <f t="shared" si="8"/>
        <v>42139</v>
      </c>
      <c r="Y57" s="72"/>
      <c r="Z57" s="72"/>
      <c r="AA57" s="72"/>
      <c r="AB57" s="71">
        <f t="shared" si="9"/>
        <v>0</v>
      </c>
      <c r="AC57" s="72"/>
      <c r="AD57" s="72"/>
      <c r="AE57" s="72"/>
      <c r="AF57" s="71">
        <f t="shared" si="10"/>
        <v>0</v>
      </c>
      <c r="AG57" s="72"/>
      <c r="AH57" s="72"/>
      <c r="AI57" s="72"/>
      <c r="AJ57" s="72">
        <f t="shared" si="11"/>
        <v>0</v>
      </c>
      <c r="AK57" s="72"/>
      <c r="AL57" s="72"/>
      <c r="AM57" s="72"/>
      <c r="AN57" s="72">
        <f t="shared" si="12"/>
        <v>0</v>
      </c>
      <c r="AO57" s="72"/>
      <c r="AP57" s="72"/>
      <c r="AQ57" s="72"/>
      <c r="AR57" s="72">
        <f t="shared" ref="AR57:AR62" si="13">(AO57-AQ57)*0.4</f>
        <v>0</v>
      </c>
      <c r="AS57" s="35"/>
      <c r="AT57" s="35"/>
      <c r="AU57" s="35"/>
      <c r="AV57" s="36">
        <f>(AS57-AU57)*0.4</f>
        <v>0</v>
      </c>
      <c r="AW57" s="23"/>
    </row>
    <row r="58" spans="4:49" ht="22.5" customHeight="1" x14ac:dyDescent="0.25">
      <c r="D58" s="576" t="s">
        <v>20</v>
      </c>
      <c r="E58" s="635" t="s">
        <v>97</v>
      </c>
      <c r="F58" s="636"/>
      <c r="G58" s="636"/>
      <c r="H58" s="636"/>
      <c r="I58" s="636"/>
      <c r="J58" s="636"/>
      <c r="K58" s="636"/>
      <c r="L58" s="636"/>
      <c r="M58" s="636"/>
      <c r="N58" s="636"/>
      <c r="O58" s="636"/>
      <c r="P58" s="636"/>
      <c r="Q58" s="637"/>
      <c r="V58" s="22"/>
      <c r="W58" s="425"/>
      <c r="X58" s="33">
        <f t="shared" si="8"/>
        <v>42170</v>
      </c>
      <c r="Y58" s="72"/>
      <c r="Z58" s="72"/>
      <c r="AA58" s="72"/>
      <c r="AB58" s="71">
        <f t="shared" si="9"/>
        <v>0</v>
      </c>
      <c r="AC58" s="72"/>
      <c r="AD58" s="72"/>
      <c r="AE58" s="72"/>
      <c r="AF58" s="71">
        <f t="shared" si="10"/>
        <v>0</v>
      </c>
      <c r="AG58" s="72"/>
      <c r="AH58" s="72"/>
      <c r="AI58" s="72"/>
      <c r="AJ58" s="72">
        <f t="shared" si="11"/>
        <v>0</v>
      </c>
      <c r="AK58" s="72"/>
      <c r="AL58" s="72"/>
      <c r="AM58" s="72"/>
      <c r="AN58" s="72">
        <f t="shared" si="12"/>
        <v>0</v>
      </c>
      <c r="AO58" s="72"/>
      <c r="AP58" s="72"/>
      <c r="AQ58" s="72"/>
      <c r="AR58" s="72">
        <f t="shared" si="13"/>
        <v>0</v>
      </c>
      <c r="AS58" s="72"/>
      <c r="AT58" s="72"/>
      <c r="AU58" s="72"/>
      <c r="AV58" s="72">
        <f t="shared" ref="AV58:AV62" si="14">(AS58-AU58)*0.4</f>
        <v>0</v>
      </c>
      <c r="AW58" s="23"/>
    </row>
    <row r="59" spans="4:49" ht="22.5" customHeight="1" x14ac:dyDescent="0.25">
      <c r="D59" s="577"/>
      <c r="E59" s="535" t="s">
        <v>96</v>
      </c>
      <c r="F59" s="536"/>
      <c r="G59" s="536"/>
      <c r="H59" s="536"/>
      <c r="I59" s="536"/>
      <c r="J59" s="536"/>
      <c r="K59" s="536"/>
      <c r="L59" s="536"/>
      <c r="M59" s="536"/>
      <c r="N59" s="536"/>
      <c r="O59" s="536"/>
      <c r="P59" s="536"/>
      <c r="Q59" s="537"/>
      <c r="V59" s="22"/>
      <c r="W59" s="425"/>
      <c r="X59" s="33">
        <f t="shared" si="8"/>
        <v>42201</v>
      </c>
      <c r="Y59" s="72"/>
      <c r="Z59" s="72"/>
      <c r="AA59" s="72"/>
      <c r="AB59" s="71">
        <f t="shared" si="9"/>
        <v>0</v>
      </c>
      <c r="AC59" s="72"/>
      <c r="AD59" s="72"/>
      <c r="AE59" s="72"/>
      <c r="AF59" s="71">
        <f t="shared" si="10"/>
        <v>0</v>
      </c>
      <c r="AG59" s="72"/>
      <c r="AH59" s="72"/>
      <c r="AI59" s="72"/>
      <c r="AJ59" s="72">
        <f t="shared" si="11"/>
        <v>0</v>
      </c>
      <c r="AK59" s="72"/>
      <c r="AL59" s="72"/>
      <c r="AM59" s="72"/>
      <c r="AN59" s="72">
        <f t="shared" si="12"/>
        <v>0</v>
      </c>
      <c r="AO59" s="72"/>
      <c r="AP59" s="72"/>
      <c r="AQ59" s="72"/>
      <c r="AR59" s="72">
        <f t="shared" si="13"/>
        <v>0</v>
      </c>
      <c r="AS59" s="72"/>
      <c r="AT59" s="72"/>
      <c r="AU59" s="72"/>
      <c r="AV59" s="72">
        <f t="shared" si="14"/>
        <v>0</v>
      </c>
      <c r="AW59" s="23"/>
    </row>
    <row r="60" spans="4:49" ht="22.5" customHeight="1" x14ac:dyDescent="0.25">
      <c r="D60" s="577"/>
      <c r="E60" s="535" t="s">
        <v>99</v>
      </c>
      <c r="F60" s="536"/>
      <c r="G60" s="536"/>
      <c r="H60" s="536"/>
      <c r="I60" s="536"/>
      <c r="J60" s="536"/>
      <c r="K60" s="536"/>
      <c r="L60" s="536"/>
      <c r="M60" s="536"/>
      <c r="N60" s="536"/>
      <c r="O60" s="536"/>
      <c r="P60" s="536"/>
      <c r="Q60" s="537"/>
      <c r="V60" s="22"/>
      <c r="W60" s="425"/>
      <c r="X60" s="33">
        <f t="shared" si="8"/>
        <v>42232</v>
      </c>
      <c r="Y60" s="72"/>
      <c r="Z60" s="72"/>
      <c r="AA60" s="72"/>
      <c r="AB60" s="71">
        <f t="shared" si="9"/>
        <v>0</v>
      </c>
      <c r="AC60" s="72"/>
      <c r="AD60" s="72"/>
      <c r="AE60" s="72"/>
      <c r="AF60" s="71">
        <f t="shared" si="10"/>
        <v>0</v>
      </c>
      <c r="AG60" s="72"/>
      <c r="AH60" s="72"/>
      <c r="AI60" s="72"/>
      <c r="AJ60" s="72">
        <f t="shared" si="11"/>
        <v>0</v>
      </c>
      <c r="AK60" s="72"/>
      <c r="AL60" s="72"/>
      <c r="AM60" s="72"/>
      <c r="AN60" s="72">
        <f t="shared" si="12"/>
        <v>0</v>
      </c>
      <c r="AO60" s="72"/>
      <c r="AP60" s="72"/>
      <c r="AQ60" s="72"/>
      <c r="AR60" s="72">
        <f t="shared" si="13"/>
        <v>0</v>
      </c>
      <c r="AS60" s="72"/>
      <c r="AT60" s="72"/>
      <c r="AU60" s="72"/>
      <c r="AV60" s="72">
        <f t="shared" si="14"/>
        <v>0</v>
      </c>
      <c r="AW60" s="23"/>
    </row>
    <row r="61" spans="4:49" ht="22.5" customHeight="1" x14ac:dyDescent="0.25">
      <c r="D61" s="578"/>
      <c r="E61" s="538" t="s">
        <v>98</v>
      </c>
      <c r="F61" s="539"/>
      <c r="G61" s="539"/>
      <c r="H61" s="539"/>
      <c r="I61" s="539"/>
      <c r="J61" s="539"/>
      <c r="K61" s="539"/>
      <c r="L61" s="539"/>
      <c r="M61" s="539"/>
      <c r="N61" s="539"/>
      <c r="O61" s="539"/>
      <c r="P61" s="539"/>
      <c r="Q61" s="540"/>
      <c r="V61" s="22"/>
      <c r="W61" s="425"/>
      <c r="X61" s="33">
        <f t="shared" si="8"/>
        <v>42263</v>
      </c>
      <c r="Y61" s="72"/>
      <c r="Z61" s="72"/>
      <c r="AA61" s="72"/>
      <c r="AB61" s="71">
        <f t="shared" si="9"/>
        <v>0</v>
      </c>
      <c r="AC61" s="72"/>
      <c r="AD61" s="72"/>
      <c r="AE61" s="72"/>
      <c r="AF61" s="71">
        <f t="shared" si="10"/>
        <v>0</v>
      </c>
      <c r="AG61" s="72"/>
      <c r="AH61" s="72"/>
      <c r="AI61" s="72"/>
      <c r="AJ61" s="72">
        <f t="shared" si="11"/>
        <v>0</v>
      </c>
      <c r="AK61" s="72"/>
      <c r="AL61" s="72"/>
      <c r="AM61" s="72"/>
      <c r="AN61" s="72">
        <f t="shared" si="12"/>
        <v>0</v>
      </c>
      <c r="AO61" s="72"/>
      <c r="AP61" s="72"/>
      <c r="AQ61" s="72"/>
      <c r="AR61" s="72">
        <f t="shared" si="13"/>
        <v>0</v>
      </c>
      <c r="AS61" s="72"/>
      <c r="AT61" s="72"/>
      <c r="AU61" s="72"/>
      <c r="AV61" s="72">
        <f t="shared" si="14"/>
        <v>0</v>
      </c>
      <c r="AW61" s="23"/>
    </row>
    <row r="62" spans="4:49" ht="15.75" customHeight="1" x14ac:dyDescent="0.25">
      <c r="D62" s="576" t="s">
        <v>21</v>
      </c>
      <c r="E62" s="541" t="s">
        <v>101</v>
      </c>
      <c r="F62" s="542"/>
      <c r="G62" s="542"/>
      <c r="H62" s="542"/>
      <c r="I62" s="542"/>
      <c r="J62" s="542"/>
      <c r="K62" s="542"/>
      <c r="L62" s="542"/>
      <c r="M62" s="542"/>
      <c r="N62" s="542"/>
      <c r="O62" s="542"/>
      <c r="P62" s="542"/>
      <c r="Q62" s="543"/>
      <c r="V62" s="22"/>
      <c r="W62" s="425"/>
      <c r="X62" s="33">
        <f t="shared" si="8"/>
        <v>42294</v>
      </c>
      <c r="Y62" s="72"/>
      <c r="Z62" s="72"/>
      <c r="AA62" s="72"/>
      <c r="AB62" s="71">
        <f t="shared" si="9"/>
        <v>0</v>
      </c>
      <c r="AC62" s="72"/>
      <c r="AD62" s="72"/>
      <c r="AE62" s="72"/>
      <c r="AF62" s="71">
        <f t="shared" si="10"/>
        <v>0</v>
      </c>
      <c r="AG62" s="72"/>
      <c r="AH62" s="72"/>
      <c r="AI62" s="72"/>
      <c r="AJ62" s="72">
        <f t="shared" si="11"/>
        <v>0</v>
      </c>
      <c r="AK62" s="72"/>
      <c r="AL62" s="72"/>
      <c r="AM62" s="72"/>
      <c r="AN62" s="72">
        <f t="shared" si="12"/>
        <v>0</v>
      </c>
      <c r="AO62" s="72"/>
      <c r="AP62" s="72"/>
      <c r="AQ62" s="72"/>
      <c r="AR62" s="72">
        <f t="shared" si="13"/>
        <v>0</v>
      </c>
      <c r="AS62" s="72"/>
      <c r="AT62" s="72"/>
      <c r="AU62" s="72"/>
      <c r="AV62" s="72">
        <f t="shared" si="14"/>
        <v>0</v>
      </c>
      <c r="AW62" s="23"/>
    </row>
    <row r="63" spans="4:49" ht="15.75" customHeight="1" x14ac:dyDescent="0.25">
      <c r="D63" s="578"/>
      <c r="E63" s="544" t="s">
        <v>100</v>
      </c>
      <c r="F63" s="545"/>
      <c r="G63" s="545"/>
      <c r="H63" s="545"/>
      <c r="I63" s="545"/>
      <c r="J63" s="545"/>
      <c r="K63" s="545"/>
      <c r="L63" s="545"/>
      <c r="M63" s="545"/>
      <c r="N63" s="545"/>
      <c r="O63" s="545"/>
      <c r="P63" s="545"/>
      <c r="Q63" s="546"/>
      <c r="V63" s="22"/>
      <c r="W63" s="244"/>
      <c r="X63" s="29" t="s">
        <v>86</v>
      </c>
      <c r="Y63" s="79">
        <f>SUM(Y33:Y62)</f>
        <v>0</v>
      </c>
      <c r="Z63" s="79">
        <f t="shared" ref="Z63:AV63" si="15">SUM(Z33:Z62)</f>
        <v>0</v>
      </c>
      <c r="AA63" s="79">
        <f t="shared" si="15"/>
        <v>0</v>
      </c>
      <c r="AB63" s="79">
        <f t="shared" si="15"/>
        <v>0</v>
      </c>
      <c r="AC63" s="79">
        <f t="shared" si="15"/>
        <v>0</v>
      </c>
      <c r="AD63" s="79">
        <f t="shared" si="15"/>
        <v>0</v>
      </c>
      <c r="AE63" s="79">
        <f t="shared" si="15"/>
        <v>0</v>
      </c>
      <c r="AF63" s="79">
        <f t="shared" si="15"/>
        <v>0</v>
      </c>
      <c r="AG63" s="79">
        <f t="shared" si="15"/>
        <v>0</v>
      </c>
      <c r="AH63" s="79">
        <f t="shared" si="15"/>
        <v>0</v>
      </c>
      <c r="AI63" s="79">
        <f t="shared" si="15"/>
        <v>0</v>
      </c>
      <c r="AJ63" s="79">
        <f t="shared" si="15"/>
        <v>0</v>
      </c>
      <c r="AK63" s="79">
        <f t="shared" si="15"/>
        <v>0</v>
      </c>
      <c r="AL63" s="79">
        <f t="shared" si="15"/>
        <v>0</v>
      </c>
      <c r="AM63" s="79">
        <f t="shared" si="15"/>
        <v>0</v>
      </c>
      <c r="AN63" s="79">
        <f t="shared" si="15"/>
        <v>0</v>
      </c>
      <c r="AO63" s="79">
        <f t="shared" si="15"/>
        <v>0</v>
      </c>
      <c r="AP63" s="79">
        <f t="shared" si="15"/>
        <v>0</v>
      </c>
      <c r="AQ63" s="79">
        <f t="shared" si="15"/>
        <v>0</v>
      </c>
      <c r="AR63" s="79">
        <f t="shared" si="15"/>
        <v>0</v>
      </c>
      <c r="AS63" s="79">
        <f t="shared" si="15"/>
        <v>0</v>
      </c>
      <c r="AT63" s="79">
        <f t="shared" si="15"/>
        <v>0</v>
      </c>
      <c r="AU63" s="79">
        <f t="shared" si="15"/>
        <v>0</v>
      </c>
      <c r="AV63" s="79">
        <f t="shared" si="15"/>
        <v>0</v>
      </c>
      <c r="AW63" s="23"/>
    </row>
    <row r="64" spans="4:49" ht="15" customHeight="1" x14ac:dyDescent="0.25">
      <c r="D64" s="75" t="s">
        <v>109</v>
      </c>
      <c r="E64" s="547" t="s">
        <v>177</v>
      </c>
      <c r="F64" s="548"/>
      <c r="G64" s="548"/>
      <c r="H64" s="548"/>
      <c r="I64" s="548"/>
      <c r="J64" s="548"/>
      <c r="K64" s="548"/>
      <c r="L64" s="548"/>
      <c r="M64" s="548"/>
      <c r="N64" s="548"/>
      <c r="O64" s="548"/>
      <c r="P64" s="548"/>
      <c r="Q64" s="549"/>
      <c r="V64" s="22"/>
      <c r="W64" s="8"/>
      <c r="AW64" s="23"/>
    </row>
    <row r="65" spans="4:49" ht="15" customHeight="1" x14ac:dyDescent="0.25">
      <c r="D65" s="75" t="s">
        <v>152</v>
      </c>
      <c r="E65" s="638" t="s">
        <v>227</v>
      </c>
      <c r="F65" s="639"/>
      <c r="G65" s="639"/>
      <c r="H65" s="639"/>
      <c r="I65" s="639"/>
      <c r="J65" s="639"/>
      <c r="K65" s="639"/>
      <c r="L65" s="639"/>
      <c r="M65" s="639"/>
      <c r="N65" s="639"/>
      <c r="O65" s="639"/>
      <c r="P65" s="639"/>
      <c r="Q65" s="640"/>
      <c r="V65" s="22"/>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23"/>
    </row>
    <row r="66" spans="4:49" ht="15" customHeight="1" x14ac:dyDescent="0.25">
      <c r="D66" s="576" t="s">
        <v>95</v>
      </c>
      <c r="E66" s="550" t="s">
        <v>92</v>
      </c>
      <c r="F66" s="551"/>
      <c r="G66" s="551"/>
      <c r="H66" s="551"/>
      <c r="I66" s="551"/>
      <c r="J66" s="551"/>
      <c r="K66" s="551"/>
      <c r="L66" s="551"/>
      <c r="M66" s="551"/>
      <c r="N66" s="551"/>
      <c r="O66" s="551"/>
      <c r="P66" s="551"/>
      <c r="Q66" s="552"/>
      <c r="V66" s="22"/>
      <c r="W66" s="8"/>
      <c r="X66" s="51"/>
      <c r="Y66" s="8" t="s">
        <v>134</v>
      </c>
      <c r="Z66" s="8"/>
      <c r="AA66" s="8"/>
      <c r="AB66" s="8"/>
      <c r="AC66" s="8"/>
      <c r="AD66" s="8"/>
      <c r="AE66" s="8"/>
      <c r="AF66" s="8"/>
      <c r="AG66" s="8"/>
      <c r="AH66" s="8"/>
      <c r="AI66" s="8"/>
      <c r="AJ66" s="8"/>
      <c r="AK66" s="8"/>
      <c r="AL66" s="8"/>
      <c r="AM66" s="8"/>
      <c r="AN66" s="8"/>
      <c r="AO66" s="8"/>
      <c r="AP66" s="8"/>
      <c r="AQ66" s="8"/>
      <c r="AR66" s="8"/>
      <c r="AS66" s="8"/>
      <c r="AT66" s="8"/>
      <c r="AU66" s="8"/>
      <c r="AV66" s="8"/>
      <c r="AW66" s="23"/>
    </row>
    <row r="67" spans="4:49" ht="15" customHeight="1" x14ac:dyDescent="0.25">
      <c r="D67" s="577"/>
      <c r="E67" s="553" t="s">
        <v>93</v>
      </c>
      <c r="F67" s="554"/>
      <c r="G67" s="554"/>
      <c r="H67" s="554"/>
      <c r="I67" s="554"/>
      <c r="J67" s="554"/>
      <c r="K67" s="554"/>
      <c r="L67" s="554"/>
      <c r="M67" s="554"/>
      <c r="N67" s="554"/>
      <c r="O67" s="554"/>
      <c r="P67" s="554"/>
      <c r="Q67" s="555"/>
      <c r="V67" s="22"/>
      <c r="W67" s="8"/>
      <c r="X67" s="52"/>
      <c r="Y67" s="8" t="s">
        <v>135</v>
      </c>
      <c r="Z67" s="8"/>
      <c r="AA67" s="8"/>
      <c r="AB67" s="8"/>
      <c r="AC67" s="8"/>
      <c r="AD67" s="8"/>
      <c r="AE67" s="8"/>
      <c r="AF67" s="8"/>
      <c r="AG67" s="8"/>
      <c r="AH67" s="8"/>
      <c r="AI67" s="8"/>
      <c r="AJ67" s="8"/>
      <c r="AK67" s="8"/>
      <c r="AL67" s="8"/>
      <c r="AM67" s="8"/>
      <c r="AN67" s="8"/>
      <c r="AO67" s="8"/>
      <c r="AP67" s="8"/>
      <c r="AQ67" s="8"/>
      <c r="AR67" s="8"/>
      <c r="AS67" s="8"/>
      <c r="AT67" s="8"/>
      <c r="AU67" s="8"/>
      <c r="AV67" s="8"/>
      <c r="AW67" s="23"/>
    </row>
    <row r="68" spans="4:49" ht="15" customHeight="1" x14ac:dyDescent="0.25">
      <c r="D68" s="578"/>
      <c r="E68" s="556" t="s">
        <v>94</v>
      </c>
      <c r="F68" s="557"/>
      <c r="G68" s="557"/>
      <c r="H68" s="557"/>
      <c r="I68" s="557"/>
      <c r="J68" s="557"/>
      <c r="K68" s="557"/>
      <c r="L68" s="557"/>
      <c r="M68" s="557"/>
      <c r="N68" s="557"/>
      <c r="O68" s="557"/>
      <c r="P68" s="557"/>
      <c r="Q68" s="558"/>
      <c r="V68" s="22"/>
      <c r="W68" s="8"/>
      <c r="X68" s="55"/>
      <c r="Y68" s="8" t="s">
        <v>137</v>
      </c>
      <c r="Z68" s="8"/>
      <c r="AA68" s="8"/>
      <c r="AB68" s="8"/>
      <c r="AC68" s="8"/>
      <c r="AD68" s="8"/>
      <c r="AE68" s="8"/>
      <c r="AF68" s="8"/>
      <c r="AG68" s="8"/>
      <c r="AH68" s="8"/>
      <c r="AI68" s="8"/>
      <c r="AJ68" s="8"/>
      <c r="AK68" s="8"/>
      <c r="AL68" s="8"/>
      <c r="AM68" s="8"/>
      <c r="AN68" s="8"/>
      <c r="AO68" s="8"/>
      <c r="AP68" s="8"/>
      <c r="AQ68" s="8"/>
      <c r="AR68" s="8"/>
      <c r="AS68" s="8"/>
      <c r="AT68" s="8"/>
      <c r="AU68" s="8"/>
      <c r="AV68" s="8"/>
      <c r="AW68" s="23"/>
    </row>
    <row r="69" spans="4:49" ht="15.75" customHeight="1" thickBot="1" x14ac:dyDescent="0.3">
      <c r="D69" s="74" t="s">
        <v>23</v>
      </c>
      <c r="E69" s="559" t="s">
        <v>2</v>
      </c>
      <c r="F69" s="560"/>
      <c r="G69" s="560"/>
      <c r="H69" s="560"/>
      <c r="I69" s="560"/>
      <c r="J69" s="560"/>
      <c r="K69" s="560"/>
      <c r="L69" s="560"/>
      <c r="M69" s="560"/>
      <c r="N69" s="560"/>
      <c r="O69" s="560"/>
      <c r="P69" s="560"/>
      <c r="Q69" s="561"/>
      <c r="V69" s="24"/>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8"/>
    </row>
    <row r="70" spans="4:49" ht="15.75" customHeight="1" x14ac:dyDescent="0.25">
      <c r="D70" s="76" t="s">
        <v>64</v>
      </c>
      <c r="E70" s="559" t="s">
        <v>63</v>
      </c>
      <c r="F70" s="560"/>
      <c r="G70" s="560"/>
      <c r="H70" s="560"/>
      <c r="I70" s="560"/>
      <c r="J70" s="560"/>
      <c r="K70" s="560"/>
      <c r="L70" s="560"/>
      <c r="M70" s="560"/>
      <c r="N70" s="560"/>
      <c r="O70" s="560"/>
      <c r="P70" s="560"/>
      <c r="Q70" s="561"/>
    </row>
    <row r="71" spans="4:49" s="32" customFormat="1" ht="15" customHeight="1" x14ac:dyDescent="0.25">
      <c r="D71" s="600" t="s">
        <v>110</v>
      </c>
      <c r="E71" s="562" t="s">
        <v>108</v>
      </c>
      <c r="F71" s="563"/>
      <c r="G71" s="563"/>
      <c r="H71" s="563"/>
      <c r="I71" s="563"/>
      <c r="J71" s="563"/>
      <c r="K71" s="563"/>
      <c r="L71" s="563"/>
      <c r="M71" s="563"/>
      <c r="N71" s="563"/>
      <c r="O71" s="563"/>
      <c r="P71" s="563"/>
      <c r="Q71" s="564"/>
      <c r="W71"/>
      <c r="X71" s="49" t="s">
        <v>117</v>
      </c>
      <c r="Y71"/>
      <c r="Z71"/>
      <c r="AA71"/>
      <c r="AB71"/>
      <c r="AC71"/>
      <c r="AD71"/>
      <c r="AE71"/>
      <c r="AF71"/>
      <c r="AG71"/>
      <c r="AH71"/>
      <c r="AI71"/>
      <c r="AJ71"/>
      <c r="AK71"/>
    </row>
    <row r="72" spans="4:49" ht="15" customHeight="1" x14ac:dyDescent="0.25">
      <c r="D72" s="601"/>
      <c r="E72" s="565" t="s">
        <v>87</v>
      </c>
      <c r="F72" s="566"/>
      <c r="G72" s="566"/>
      <c r="H72" s="566"/>
      <c r="I72" s="566"/>
      <c r="J72" s="566"/>
      <c r="K72" s="566"/>
      <c r="L72" s="566"/>
      <c r="M72" s="566"/>
      <c r="N72" s="566"/>
      <c r="O72" s="566"/>
      <c r="P72" s="566"/>
      <c r="Q72" s="567"/>
      <c r="W72" s="9"/>
      <c r="X72" s="524" t="s">
        <v>119</v>
      </c>
      <c r="Y72" s="524"/>
      <c r="Z72" s="524"/>
      <c r="AA72" s="524"/>
      <c r="AB72" s="524"/>
      <c r="AC72" s="524"/>
      <c r="AD72" s="524"/>
      <c r="AE72" s="524"/>
      <c r="AF72" s="524"/>
      <c r="AG72" s="524"/>
      <c r="AH72" s="524"/>
      <c r="AI72" s="524"/>
      <c r="AJ72" s="524"/>
      <c r="AK72" s="524"/>
      <c r="AL72" s="425"/>
      <c r="AM72" s="425"/>
      <c r="AN72" s="425"/>
      <c r="AO72" s="425"/>
      <c r="AP72" s="425"/>
      <c r="AQ72" s="425"/>
      <c r="AR72" s="425"/>
      <c r="AS72" s="425"/>
      <c r="AT72" s="425"/>
      <c r="AU72" s="425"/>
      <c r="AV72" s="425"/>
      <c r="AW72" s="425"/>
    </row>
    <row r="73" spans="4:49" ht="15" customHeight="1" x14ac:dyDescent="0.25">
      <c r="D73" s="601"/>
      <c r="E73" s="565" t="s">
        <v>88</v>
      </c>
      <c r="F73" s="566"/>
      <c r="G73" s="566"/>
      <c r="H73" s="566"/>
      <c r="I73" s="566"/>
      <c r="J73" s="566"/>
      <c r="K73" s="566"/>
      <c r="L73" s="566"/>
      <c r="M73" s="566"/>
      <c r="N73" s="566"/>
      <c r="O73" s="566"/>
      <c r="P73" s="566"/>
      <c r="Q73" s="567"/>
      <c r="W73" s="600" t="s">
        <v>123</v>
      </c>
      <c r="X73" s="525" t="s">
        <v>127</v>
      </c>
      <c r="Y73" s="526"/>
      <c r="Z73" s="526"/>
      <c r="AA73" s="526"/>
      <c r="AB73" s="526"/>
      <c r="AC73" s="526"/>
      <c r="AD73" s="526"/>
      <c r="AE73" s="526"/>
      <c r="AF73" s="526"/>
      <c r="AG73" s="526"/>
      <c r="AH73" s="526"/>
      <c r="AI73" s="526"/>
      <c r="AJ73" s="526"/>
      <c r="AK73" s="526"/>
      <c r="AL73" s="511"/>
      <c r="AM73" s="511"/>
      <c r="AN73" s="511"/>
      <c r="AO73" s="511"/>
      <c r="AP73" s="511"/>
      <c r="AQ73" s="511"/>
      <c r="AR73" s="511"/>
      <c r="AS73" s="511"/>
      <c r="AT73" s="511"/>
      <c r="AU73" s="511"/>
      <c r="AV73" s="511"/>
      <c r="AW73" s="512"/>
    </row>
    <row r="74" spans="4:49" ht="15" customHeight="1" x14ac:dyDescent="0.25">
      <c r="D74" s="601"/>
      <c r="E74" s="565" t="s">
        <v>89</v>
      </c>
      <c r="F74" s="566"/>
      <c r="G74" s="566"/>
      <c r="H74" s="566"/>
      <c r="I74" s="566"/>
      <c r="J74" s="566"/>
      <c r="K74" s="566"/>
      <c r="L74" s="566"/>
      <c r="M74" s="566"/>
      <c r="N74" s="566"/>
      <c r="O74" s="566"/>
      <c r="P74" s="566"/>
      <c r="Q74" s="567"/>
      <c r="W74" s="602"/>
      <c r="X74" s="505" t="s">
        <v>138</v>
      </c>
      <c r="Y74" s="506"/>
      <c r="Z74" s="506"/>
      <c r="AA74" s="506"/>
      <c r="AB74" s="506"/>
      <c r="AC74" s="506"/>
      <c r="AD74" s="506"/>
      <c r="AE74" s="506"/>
      <c r="AF74" s="506"/>
      <c r="AG74" s="506"/>
      <c r="AH74" s="506"/>
      <c r="AI74" s="506"/>
      <c r="AJ74" s="506"/>
      <c r="AK74" s="506"/>
      <c r="AL74" s="507"/>
      <c r="AM74" s="507"/>
      <c r="AN74" s="507"/>
      <c r="AO74" s="507"/>
      <c r="AP74" s="507"/>
      <c r="AQ74" s="507"/>
      <c r="AR74" s="507"/>
      <c r="AS74" s="507"/>
      <c r="AT74" s="507"/>
      <c r="AU74" s="507"/>
      <c r="AV74" s="507"/>
      <c r="AW74" s="508"/>
    </row>
    <row r="75" spans="4:49" x14ac:dyDescent="0.25">
      <c r="D75" s="602"/>
      <c r="E75" s="568" t="s">
        <v>90</v>
      </c>
      <c r="F75" s="569"/>
      <c r="G75" s="569"/>
      <c r="H75" s="569"/>
      <c r="I75" s="569"/>
      <c r="J75" s="569"/>
      <c r="K75" s="569"/>
      <c r="L75" s="569"/>
      <c r="M75" s="569"/>
      <c r="N75" s="569"/>
      <c r="O75" s="569"/>
      <c r="P75" s="569"/>
      <c r="Q75" s="570"/>
      <c r="W75" s="576" t="s">
        <v>124</v>
      </c>
      <c r="X75" s="509" t="s">
        <v>126</v>
      </c>
      <c r="Y75" s="510"/>
      <c r="Z75" s="510"/>
      <c r="AA75" s="510"/>
      <c r="AB75" s="510"/>
      <c r="AC75" s="510"/>
      <c r="AD75" s="510"/>
      <c r="AE75" s="510"/>
      <c r="AF75" s="510"/>
      <c r="AG75" s="510"/>
      <c r="AH75" s="510"/>
      <c r="AI75" s="510"/>
      <c r="AJ75" s="510"/>
      <c r="AK75" s="510"/>
      <c r="AL75" s="511"/>
      <c r="AM75" s="511"/>
      <c r="AN75" s="511"/>
      <c r="AO75" s="511"/>
      <c r="AP75" s="511"/>
      <c r="AQ75" s="511"/>
      <c r="AR75" s="511"/>
      <c r="AS75" s="511"/>
      <c r="AT75" s="511"/>
      <c r="AU75" s="511"/>
      <c r="AV75" s="511"/>
      <c r="AW75" s="512"/>
    </row>
    <row r="76" spans="4:49" ht="18" customHeight="1" x14ac:dyDescent="0.25">
      <c r="D76" s="77" t="s">
        <v>111</v>
      </c>
      <c r="E76" s="532" t="s">
        <v>74</v>
      </c>
      <c r="F76" s="533"/>
      <c r="G76" s="533"/>
      <c r="H76" s="533"/>
      <c r="I76" s="533"/>
      <c r="J76" s="533"/>
      <c r="K76" s="533"/>
      <c r="L76" s="533"/>
      <c r="M76" s="533"/>
      <c r="N76" s="533"/>
      <c r="O76" s="533"/>
      <c r="P76" s="533"/>
      <c r="Q76" s="534"/>
      <c r="W76" s="578"/>
      <c r="X76" s="505" t="s">
        <v>139</v>
      </c>
      <c r="Y76" s="506"/>
      <c r="Z76" s="506"/>
      <c r="AA76" s="506"/>
      <c r="AB76" s="506"/>
      <c r="AC76" s="506"/>
      <c r="AD76" s="506"/>
      <c r="AE76" s="506"/>
      <c r="AF76" s="506"/>
      <c r="AG76" s="506"/>
      <c r="AH76" s="506"/>
      <c r="AI76" s="506"/>
      <c r="AJ76" s="506"/>
      <c r="AK76" s="506"/>
      <c r="AL76" s="507"/>
      <c r="AM76" s="507"/>
      <c r="AN76" s="507"/>
      <c r="AO76" s="507"/>
      <c r="AP76" s="507"/>
      <c r="AQ76" s="507"/>
      <c r="AR76" s="507"/>
      <c r="AS76" s="507"/>
      <c r="AT76" s="507"/>
      <c r="AU76" s="507"/>
      <c r="AV76" s="507"/>
      <c r="AW76" s="508"/>
    </row>
    <row r="77" spans="4:49" ht="32.25" customHeight="1" x14ac:dyDescent="0.25">
      <c r="D77" s="77" t="s">
        <v>116</v>
      </c>
      <c r="E77" s="532" t="s">
        <v>118</v>
      </c>
      <c r="F77" s="533"/>
      <c r="G77" s="533"/>
      <c r="H77" s="533"/>
      <c r="I77" s="533"/>
      <c r="J77" s="533"/>
      <c r="K77" s="533"/>
      <c r="L77" s="533"/>
      <c r="M77" s="533"/>
      <c r="N77" s="533"/>
      <c r="O77" s="533"/>
      <c r="P77" s="533"/>
      <c r="Q77" s="534"/>
      <c r="W77" s="576" t="s">
        <v>125</v>
      </c>
      <c r="X77" s="509" t="s">
        <v>128</v>
      </c>
      <c r="Y77" s="510"/>
      <c r="Z77" s="510"/>
      <c r="AA77" s="510"/>
      <c r="AB77" s="510"/>
      <c r="AC77" s="510"/>
      <c r="AD77" s="510"/>
      <c r="AE77" s="510"/>
      <c r="AF77" s="510"/>
      <c r="AG77" s="510"/>
      <c r="AH77" s="510"/>
      <c r="AI77" s="510"/>
      <c r="AJ77" s="510"/>
      <c r="AK77" s="510"/>
      <c r="AL77" s="511"/>
      <c r="AM77" s="511"/>
      <c r="AN77" s="511"/>
      <c r="AO77" s="511"/>
      <c r="AP77" s="511"/>
      <c r="AQ77" s="511"/>
      <c r="AR77" s="511"/>
      <c r="AS77" s="511"/>
      <c r="AT77" s="511"/>
      <c r="AU77" s="511"/>
      <c r="AV77" s="511"/>
      <c r="AW77" s="512"/>
    </row>
    <row r="78" spans="4:49" ht="15" customHeight="1" x14ac:dyDescent="0.25">
      <c r="D78" s="576" t="s">
        <v>107</v>
      </c>
      <c r="E78" s="573" t="s">
        <v>102</v>
      </c>
      <c r="F78" s="574"/>
      <c r="G78" s="574"/>
      <c r="H78" s="574"/>
      <c r="I78" s="574"/>
      <c r="J78" s="574"/>
      <c r="K78" s="574"/>
      <c r="L78" s="574"/>
      <c r="M78" s="574"/>
      <c r="N78" s="574"/>
      <c r="O78" s="574"/>
      <c r="P78" s="574"/>
      <c r="Q78" s="575"/>
      <c r="W78" s="578"/>
      <c r="X78" s="505" t="s">
        <v>140</v>
      </c>
      <c r="Y78" s="506"/>
      <c r="Z78" s="506"/>
      <c r="AA78" s="506"/>
      <c r="AB78" s="506"/>
      <c r="AC78" s="506"/>
      <c r="AD78" s="506"/>
      <c r="AE78" s="506"/>
      <c r="AF78" s="506"/>
      <c r="AG78" s="506"/>
      <c r="AH78" s="506"/>
      <c r="AI78" s="506"/>
      <c r="AJ78" s="506"/>
      <c r="AK78" s="506"/>
      <c r="AL78" s="507"/>
      <c r="AM78" s="507"/>
      <c r="AN78" s="507"/>
      <c r="AO78" s="507"/>
      <c r="AP78" s="507"/>
      <c r="AQ78" s="507"/>
      <c r="AR78" s="507"/>
      <c r="AS78" s="507"/>
      <c r="AT78" s="507"/>
      <c r="AU78" s="507"/>
      <c r="AV78" s="507"/>
      <c r="AW78" s="508"/>
    </row>
    <row r="79" spans="4:49" ht="15" customHeight="1" x14ac:dyDescent="0.25">
      <c r="D79" s="577"/>
      <c r="E79" s="565" t="s">
        <v>103</v>
      </c>
      <c r="F79" s="566"/>
      <c r="G79" s="566"/>
      <c r="H79" s="566"/>
      <c r="I79" s="566"/>
      <c r="J79" s="566"/>
      <c r="K79" s="566"/>
      <c r="L79" s="566"/>
      <c r="M79" s="566"/>
      <c r="N79" s="566"/>
      <c r="O79" s="566"/>
      <c r="P79" s="566"/>
      <c r="Q79" s="567"/>
    </row>
    <row r="80" spans="4:49" x14ac:dyDescent="0.25">
      <c r="D80" s="577"/>
      <c r="E80" s="565" t="s">
        <v>104</v>
      </c>
      <c r="F80" s="566"/>
      <c r="G80" s="566"/>
      <c r="H80" s="566"/>
      <c r="I80" s="566"/>
      <c r="J80" s="566"/>
      <c r="K80" s="566"/>
      <c r="L80" s="566"/>
      <c r="M80" s="566"/>
      <c r="N80" s="566"/>
      <c r="O80" s="566"/>
      <c r="P80" s="566"/>
      <c r="Q80" s="567"/>
      <c r="X80" s="513" t="s">
        <v>129</v>
      </c>
      <c r="Y80" s="516"/>
      <c r="Z80" s="516"/>
      <c r="AA80" s="516"/>
      <c r="AB80" s="516"/>
      <c r="AC80" s="516"/>
      <c r="AD80" s="516"/>
      <c r="AE80" s="516"/>
      <c r="AF80" s="516"/>
      <c r="AG80" s="516"/>
      <c r="AH80" s="516"/>
      <c r="AI80" s="516"/>
      <c r="AJ80" s="516"/>
      <c r="AK80" s="516"/>
      <c r="AL80" s="515"/>
      <c r="AM80" s="515"/>
      <c r="AN80" s="515"/>
      <c r="AO80" s="515"/>
      <c r="AP80" s="515"/>
      <c r="AQ80" s="515"/>
    </row>
    <row r="81" spans="4:43" x14ac:dyDescent="0.25">
      <c r="D81" s="577"/>
      <c r="E81" s="565" t="s">
        <v>232</v>
      </c>
      <c r="F81" s="566"/>
      <c r="G81" s="566"/>
      <c r="H81" s="566"/>
      <c r="I81" s="566"/>
      <c r="J81" s="566"/>
      <c r="K81" s="566"/>
      <c r="L81" s="566"/>
      <c r="M81" s="566"/>
      <c r="N81" s="566"/>
      <c r="O81" s="566"/>
      <c r="P81" s="566"/>
      <c r="Q81" s="567"/>
      <c r="X81" s="513" t="s">
        <v>130</v>
      </c>
      <c r="Y81" s="514"/>
      <c r="Z81" s="514"/>
      <c r="AA81" s="514"/>
      <c r="AB81" s="514"/>
      <c r="AC81" s="514"/>
      <c r="AD81" s="514"/>
      <c r="AE81" s="514"/>
      <c r="AF81" s="514"/>
      <c r="AG81" s="514"/>
      <c r="AH81" s="514"/>
      <c r="AI81" s="514"/>
      <c r="AJ81" s="514"/>
      <c r="AK81" s="514"/>
      <c r="AL81" s="515"/>
      <c r="AM81" s="515"/>
      <c r="AN81" s="515"/>
      <c r="AO81" s="515"/>
      <c r="AP81" s="515"/>
      <c r="AQ81" s="515"/>
    </row>
    <row r="82" spans="4:43" x14ac:dyDescent="0.25">
      <c r="D82" s="577"/>
      <c r="E82" s="478" t="s">
        <v>230</v>
      </c>
      <c r="F82" s="479"/>
      <c r="G82" s="479"/>
      <c r="H82" s="479"/>
      <c r="I82" s="479"/>
      <c r="J82" s="479"/>
      <c r="K82" s="479"/>
      <c r="L82" s="479"/>
      <c r="M82" s="479"/>
      <c r="N82" s="479"/>
      <c r="O82" s="479"/>
      <c r="P82" s="479"/>
      <c r="Q82" s="480"/>
      <c r="X82" s="50" t="s">
        <v>180</v>
      </c>
    </row>
    <row r="83" spans="4:43" ht="29.25" customHeight="1" x14ac:dyDescent="0.25">
      <c r="D83" s="577"/>
      <c r="E83" s="478" t="s">
        <v>231</v>
      </c>
      <c r="F83" s="481"/>
      <c r="G83" s="481"/>
      <c r="H83" s="481"/>
      <c r="I83" s="481"/>
      <c r="J83" s="481"/>
      <c r="K83" s="481"/>
      <c r="L83" s="481"/>
      <c r="M83" s="481"/>
      <c r="N83" s="481"/>
      <c r="O83" s="481"/>
      <c r="P83" s="481"/>
      <c r="Q83" s="482"/>
    </row>
    <row r="84" spans="4:43" ht="15" customHeight="1" x14ac:dyDescent="0.25">
      <c r="D84" s="578"/>
      <c r="E84" s="571" t="s">
        <v>106</v>
      </c>
      <c r="F84" s="572"/>
      <c r="G84" s="572"/>
      <c r="H84" s="572"/>
      <c r="I84" s="572"/>
      <c r="J84" s="572"/>
      <c r="K84" s="572"/>
      <c r="L84" s="572"/>
      <c r="M84" s="572"/>
      <c r="N84" s="572"/>
      <c r="O84" s="572"/>
      <c r="P84" s="56"/>
      <c r="Q84" s="57"/>
    </row>
    <row r="85" spans="4:43" ht="15.75" customHeight="1" x14ac:dyDescent="0.25">
      <c r="D85" s="75" t="s">
        <v>112</v>
      </c>
      <c r="E85" s="532" t="s">
        <v>75</v>
      </c>
      <c r="F85" s="533"/>
      <c r="G85" s="533"/>
      <c r="H85" s="533"/>
      <c r="I85" s="533"/>
      <c r="J85" s="533"/>
      <c r="K85" s="533"/>
      <c r="L85" s="533"/>
      <c r="M85" s="533"/>
      <c r="N85" s="533"/>
      <c r="O85" s="533"/>
      <c r="P85" s="533"/>
      <c r="Q85" s="534"/>
    </row>
    <row r="86" spans="4:43" ht="15" customHeight="1" x14ac:dyDescent="0.25">
      <c r="D86" s="75" t="s">
        <v>73</v>
      </c>
      <c r="E86" s="532" t="s">
        <v>81</v>
      </c>
      <c r="F86" s="533"/>
      <c r="G86" s="533"/>
      <c r="H86" s="533"/>
      <c r="I86" s="533"/>
      <c r="J86" s="533"/>
      <c r="K86" s="533"/>
      <c r="L86" s="533"/>
      <c r="M86" s="533"/>
      <c r="N86" s="533"/>
      <c r="O86" s="533"/>
      <c r="P86" s="533"/>
      <c r="Q86" s="534"/>
    </row>
    <row r="87" spans="4:43" x14ac:dyDescent="0.25">
      <c r="D87" s="31" t="s">
        <v>91</v>
      </c>
      <c r="E87" s="30"/>
      <c r="F87" s="30"/>
      <c r="G87" s="30"/>
      <c r="H87" s="30"/>
      <c r="I87" s="30"/>
      <c r="J87" s="30"/>
      <c r="K87" s="30"/>
      <c r="L87" s="30"/>
      <c r="M87" s="30"/>
      <c r="N87" s="30"/>
      <c r="O87" s="30"/>
    </row>
    <row r="91" spans="4:43" ht="15" customHeight="1" x14ac:dyDescent="0.25"/>
    <row r="112" ht="15.75" thickBot="1" x14ac:dyDescent="0.3"/>
    <row r="113" spans="49:49" x14ac:dyDescent="0.25">
      <c r="AW113" s="39"/>
    </row>
    <row r="114" spans="49:49" x14ac:dyDescent="0.25">
      <c r="AW114" s="23"/>
    </row>
    <row r="115" spans="49:49" x14ac:dyDescent="0.25">
      <c r="AW115" s="23"/>
    </row>
    <row r="116" spans="49:49" x14ac:dyDescent="0.25">
      <c r="AW116" s="23"/>
    </row>
    <row r="117" spans="49:49" x14ac:dyDescent="0.25">
      <c r="AW117" s="23"/>
    </row>
    <row r="118" spans="49:49" ht="14.45" customHeight="1" x14ac:dyDescent="0.25">
      <c r="AW118" s="23"/>
    </row>
    <row r="119" spans="49:49" x14ac:dyDescent="0.25">
      <c r="AW119" s="23"/>
    </row>
    <row r="120" spans="49:49" x14ac:dyDescent="0.25">
      <c r="AW120" s="23"/>
    </row>
    <row r="121" spans="49:49" ht="14.45" customHeight="1" x14ac:dyDescent="0.25">
      <c r="AW121" s="23"/>
    </row>
    <row r="122" spans="49:49" x14ac:dyDescent="0.25">
      <c r="AW122" s="23"/>
    </row>
    <row r="123" spans="49:49" x14ac:dyDescent="0.25">
      <c r="AW123" s="23"/>
    </row>
    <row r="124" spans="49:49" x14ac:dyDescent="0.25">
      <c r="AW124" s="23"/>
    </row>
    <row r="125" spans="49:49" x14ac:dyDescent="0.25">
      <c r="AW125" s="23"/>
    </row>
    <row r="126" spans="49:49" x14ac:dyDescent="0.25">
      <c r="AW126" s="23"/>
    </row>
    <row r="127" spans="49:49" x14ac:dyDescent="0.25">
      <c r="AW127" s="23"/>
    </row>
    <row r="128" spans="49:49" x14ac:dyDescent="0.25">
      <c r="AW128" s="23"/>
    </row>
    <row r="129" spans="49:49" x14ac:dyDescent="0.25">
      <c r="AW129" s="23"/>
    </row>
    <row r="130" spans="49:49" x14ac:dyDescent="0.25">
      <c r="AW130" s="23"/>
    </row>
    <row r="131" spans="49:49" x14ac:dyDescent="0.25">
      <c r="AW131" s="23"/>
    </row>
    <row r="132" spans="49:49" x14ac:dyDescent="0.25">
      <c r="AW132" s="23"/>
    </row>
    <row r="133" spans="49:49" x14ac:dyDescent="0.25">
      <c r="AW133" s="23"/>
    </row>
    <row r="134" spans="49:49" x14ac:dyDescent="0.25">
      <c r="AW134" s="23"/>
    </row>
    <row r="135" spans="49:49" x14ac:dyDescent="0.25">
      <c r="AW135" s="23"/>
    </row>
    <row r="136" spans="49:49" x14ac:dyDescent="0.25">
      <c r="AW136" s="23"/>
    </row>
    <row r="137" spans="49:49" x14ac:dyDescent="0.25">
      <c r="AW137" s="23"/>
    </row>
    <row r="138" spans="49:49" x14ac:dyDescent="0.25">
      <c r="AW138" s="23"/>
    </row>
    <row r="139" spans="49:49" x14ac:dyDescent="0.25">
      <c r="AW139" s="23"/>
    </row>
    <row r="140" spans="49:49" x14ac:dyDescent="0.25">
      <c r="AW140" s="23"/>
    </row>
    <row r="141" spans="49:49" ht="15.75" thickBot="1" x14ac:dyDescent="0.3">
      <c r="AW141" s="28"/>
    </row>
  </sheetData>
  <sheetProtection password="D6D7" sheet="1" objects="1" scenarios="1" selectLockedCells="1"/>
  <mergeCells count="122">
    <mergeCell ref="W77:W78"/>
    <mergeCell ref="W73:W74"/>
    <mergeCell ref="W75:W76"/>
    <mergeCell ref="E54:Q54"/>
    <mergeCell ref="E56:Q56"/>
    <mergeCell ref="E82:Q82"/>
    <mergeCell ref="E83:Q83"/>
    <mergeCell ref="E55:Q55"/>
    <mergeCell ref="E77:Q77"/>
    <mergeCell ref="E57:Q57"/>
    <mergeCell ref="E58:Q58"/>
    <mergeCell ref="E65:Q65"/>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E85:Q85"/>
    <mergeCell ref="D78:D84"/>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1:D75"/>
    <mergeCell ref="D66:D68"/>
    <mergeCell ref="E50:Q50"/>
    <mergeCell ref="E51:Q51"/>
    <mergeCell ref="E52:Q52"/>
    <mergeCell ref="E53:Q53"/>
    <mergeCell ref="X75:AW75"/>
    <mergeCell ref="E86:Q86"/>
    <mergeCell ref="E59:Q59"/>
    <mergeCell ref="E60:Q60"/>
    <mergeCell ref="E61:Q61"/>
    <mergeCell ref="E62:Q62"/>
    <mergeCell ref="E63:Q63"/>
    <mergeCell ref="E64:Q64"/>
    <mergeCell ref="E66:Q66"/>
    <mergeCell ref="E67:Q67"/>
    <mergeCell ref="E68:Q68"/>
    <mergeCell ref="E69:Q69"/>
    <mergeCell ref="E70:Q70"/>
    <mergeCell ref="E71:Q71"/>
    <mergeCell ref="E72:Q72"/>
    <mergeCell ref="E73:Q73"/>
    <mergeCell ref="E74:Q74"/>
    <mergeCell ref="E75:Q75"/>
    <mergeCell ref="E76:Q76"/>
    <mergeCell ref="E84:O84"/>
    <mergeCell ref="E78:Q78"/>
    <mergeCell ref="E79:Q79"/>
    <mergeCell ref="E80:Q80"/>
    <mergeCell ref="E81:Q81"/>
    <mergeCell ref="X72:AW72"/>
    <mergeCell ref="X73:AW73"/>
    <mergeCell ref="X74:AW74"/>
    <mergeCell ref="Y26:AV27"/>
    <mergeCell ref="Y33:Y44"/>
    <mergeCell ref="Z33:Z44"/>
    <mergeCell ref="AA33:AA44"/>
    <mergeCell ref="AB33:AB44"/>
    <mergeCell ref="Y29:AV29"/>
    <mergeCell ref="Y30:AV30"/>
    <mergeCell ref="AS31:AV31"/>
    <mergeCell ref="Y31:AA31"/>
    <mergeCell ref="W30:X32"/>
    <mergeCell ref="AS38:AS49"/>
    <mergeCell ref="AT38:AT49"/>
    <mergeCell ref="AV38:AV49"/>
    <mergeCell ref="AU38:AU49"/>
    <mergeCell ref="AR37:AR48"/>
    <mergeCell ref="W33:W62"/>
    <mergeCell ref="X76:AW76"/>
    <mergeCell ref="X77:AW77"/>
    <mergeCell ref="X78:AW78"/>
    <mergeCell ref="X81:AQ81"/>
    <mergeCell ref="X80:AQ80"/>
    <mergeCell ref="AC31:AF31"/>
    <mergeCell ref="AG31:AJ31"/>
    <mergeCell ref="AJ35:AJ46"/>
    <mergeCell ref="AN36:AN47"/>
    <mergeCell ref="AQ37:AQ48"/>
    <mergeCell ref="AC34:AC45"/>
    <mergeCell ref="AD34:AD45"/>
    <mergeCell ref="AE34:AE45"/>
    <mergeCell ref="AG35:AG46"/>
    <mergeCell ref="AF33:AF45"/>
    <mergeCell ref="AH35:AH46"/>
    <mergeCell ref="AI35:AI46"/>
    <mergeCell ref="AK36:AK47"/>
    <mergeCell ref="AL36:AL47"/>
    <mergeCell ref="AM36:AM47"/>
    <mergeCell ref="AO37:AO48"/>
    <mergeCell ref="AP37:AP48"/>
    <mergeCell ref="AO31:AR31"/>
    <mergeCell ref="AK31:AN31"/>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W141"/>
  <sheetViews>
    <sheetView showGridLines="0" topLeftCell="B1" zoomScale="90" zoomScaleNormal="90" workbookViewId="0">
      <selection activeCell="AK62" sqref="AK62:AM63"/>
    </sheetView>
  </sheetViews>
  <sheetFormatPr defaultRowHeight="15" x14ac:dyDescent="0.25"/>
  <cols>
    <col min="1" max="2" width="9.140625" style="95"/>
    <col min="3" max="3" width="3.28515625" style="95" customWidth="1"/>
    <col min="4" max="4" width="18.85546875" style="95" customWidth="1"/>
    <col min="5" max="5" width="19.7109375" style="95" customWidth="1"/>
    <col min="6" max="6" width="5.140625" style="95" customWidth="1"/>
    <col min="7" max="7" width="18.7109375" style="95" customWidth="1"/>
    <col min="8" max="12" width="18.28515625" style="95" customWidth="1"/>
    <col min="13" max="16" width="21.28515625" style="95" customWidth="1"/>
    <col min="17" max="18" width="24.7109375" style="95" customWidth="1"/>
    <col min="19" max="19" width="21.28515625" style="95" customWidth="1"/>
    <col min="20" max="20" width="35.42578125" style="95" customWidth="1"/>
    <col min="21" max="21" width="12.5703125" style="95" bestFit="1" customWidth="1"/>
    <col min="22" max="22" width="9.140625" style="95"/>
    <col min="23" max="23" width="14.42578125" style="95" customWidth="1"/>
    <col min="24" max="24" width="9.140625" style="95"/>
    <col min="25" max="27" width="11.85546875" style="95" customWidth="1"/>
    <col min="28" max="28" width="11.85546875" style="95" hidden="1" customWidth="1"/>
    <col min="29" max="31" width="11.85546875" style="95" customWidth="1"/>
    <col min="32" max="32" width="11.85546875" style="95" hidden="1" customWidth="1"/>
    <col min="33" max="35" width="11.85546875" style="95" customWidth="1"/>
    <col min="36" max="36" width="11.85546875" style="95" hidden="1" customWidth="1"/>
    <col min="37" max="39" width="11.85546875" style="95" customWidth="1"/>
    <col min="40" max="40" width="11.85546875" style="95" hidden="1" customWidth="1"/>
    <col min="41" max="43" width="11.85546875" style="95" customWidth="1"/>
    <col min="44" max="44" width="11.85546875" style="95" hidden="1" customWidth="1"/>
    <col min="45" max="47" width="11.85546875" style="95" customWidth="1"/>
    <col min="48" max="48" width="10.5703125" style="95" hidden="1" customWidth="1"/>
    <col min="49" max="16384" width="9.140625" style="95"/>
  </cols>
  <sheetData>
    <row r="1" spans="3:15" ht="15.75" thickBot="1" x14ac:dyDescent="0.3"/>
    <row r="2" spans="3:15" ht="27.75" customHeight="1" x14ac:dyDescent="0.25">
      <c r="D2" s="397" t="s">
        <v>17</v>
      </c>
      <c r="E2" s="398"/>
      <c r="F2" s="398"/>
      <c r="G2" s="398"/>
      <c r="H2" s="398"/>
      <c r="I2" s="398"/>
      <c r="J2" s="398"/>
      <c r="K2" s="398"/>
      <c r="L2" s="399"/>
      <c r="M2" s="173"/>
      <c r="N2" s="173"/>
      <c r="O2" s="173"/>
    </row>
    <row r="3" spans="3:15" ht="34.5" customHeight="1" thickBot="1" x14ac:dyDescent="0.3">
      <c r="D3" s="400" t="s">
        <v>151</v>
      </c>
      <c r="E3" s="401"/>
      <c r="F3" s="401"/>
      <c r="G3" s="401"/>
      <c r="H3" s="401"/>
      <c r="I3" s="401"/>
      <c r="J3" s="401"/>
      <c r="K3" s="401"/>
      <c r="L3" s="402"/>
      <c r="M3" s="173"/>
      <c r="N3" s="173"/>
      <c r="O3" s="173"/>
    </row>
    <row r="4" spans="3:15" ht="21.75" thickBot="1" x14ac:dyDescent="0.3">
      <c r="D4" s="174"/>
      <c r="E4" s="174"/>
      <c r="F4" s="174"/>
      <c r="G4" s="174"/>
      <c r="H4" s="174"/>
      <c r="I4" s="174"/>
      <c r="J4" s="174"/>
      <c r="K4" s="174"/>
      <c r="L4" s="174"/>
      <c r="M4" s="173"/>
      <c r="N4" s="173"/>
      <c r="O4" s="173"/>
    </row>
    <row r="5" spans="3:15" x14ac:dyDescent="0.25">
      <c r="D5" s="403" t="s">
        <v>50</v>
      </c>
      <c r="E5" s="404"/>
      <c r="F5" s="404"/>
      <c r="G5" s="404"/>
      <c r="H5" s="404"/>
      <c r="I5" s="405">
        <f>Info!D4</f>
        <v>0</v>
      </c>
      <c r="J5" s="405"/>
      <c r="K5" s="405"/>
      <c r="L5" s="406"/>
    </row>
    <row r="6" spans="3:15" x14ac:dyDescent="0.25">
      <c r="D6" s="644" t="s">
        <v>51</v>
      </c>
      <c r="E6" s="645"/>
      <c r="F6" s="645"/>
      <c r="G6" s="645"/>
      <c r="H6" s="645"/>
      <c r="I6" s="419" t="s">
        <v>53</v>
      </c>
      <c r="J6" s="419"/>
      <c r="K6" s="419"/>
      <c r="L6" s="646"/>
    </row>
    <row r="7" spans="3:15" ht="15.75" thickBot="1" x14ac:dyDescent="0.3">
      <c r="D7" s="647" t="s">
        <v>52</v>
      </c>
      <c r="E7" s="648"/>
      <c r="F7" s="648"/>
      <c r="G7" s="648"/>
      <c r="H7" s="649"/>
      <c r="I7" s="650" t="s">
        <v>60</v>
      </c>
      <c r="J7" s="651"/>
      <c r="K7" s="651"/>
      <c r="L7" s="652"/>
    </row>
    <row r="8" spans="3:15" ht="15.75" thickBot="1" x14ac:dyDescent="0.3">
      <c r="D8" s="175"/>
      <c r="E8" s="175"/>
      <c r="F8" s="175"/>
      <c r="G8" s="175"/>
      <c r="H8" s="175"/>
      <c r="I8" s="176"/>
      <c r="J8" s="176"/>
      <c r="K8" s="176"/>
      <c r="L8" s="176"/>
    </row>
    <row r="9" spans="3:15" ht="16.5" thickBot="1" x14ac:dyDescent="0.3">
      <c r="C9" s="392" t="s">
        <v>76</v>
      </c>
      <c r="D9" s="393"/>
      <c r="E9" s="393"/>
      <c r="F9" s="393"/>
      <c r="G9" s="393"/>
      <c r="H9" s="393"/>
      <c r="I9" s="393"/>
      <c r="J9" s="393"/>
      <c r="K9" s="393"/>
      <c r="L9" s="393"/>
      <c r="M9" s="394"/>
    </row>
    <row r="10" spans="3:15" ht="23.25" customHeight="1" x14ac:dyDescent="0.25">
      <c r="C10" s="177"/>
      <c r="D10" s="144"/>
      <c r="E10" s="144"/>
      <c r="F10" s="144"/>
      <c r="G10" s="144"/>
      <c r="H10" s="144"/>
      <c r="I10" s="144"/>
      <c r="J10" s="144"/>
      <c r="K10" s="144"/>
      <c r="L10" s="144"/>
      <c r="M10" s="178"/>
    </row>
    <row r="11" spans="3:15" ht="18" x14ac:dyDescent="0.35">
      <c r="C11" s="177"/>
      <c r="D11" s="144"/>
      <c r="E11" s="179" t="s">
        <v>48</v>
      </c>
      <c r="F11" s="175"/>
      <c r="G11" s="110" t="s">
        <v>14</v>
      </c>
      <c r="H11" s="144"/>
      <c r="I11" s="110" t="s">
        <v>59</v>
      </c>
      <c r="J11" s="144"/>
      <c r="K11" s="140" t="s">
        <v>153</v>
      </c>
      <c r="L11" s="144"/>
      <c r="M11" s="178"/>
    </row>
    <row r="12" spans="3:15" x14ac:dyDescent="0.25">
      <c r="C12" s="177"/>
      <c r="D12" s="144"/>
      <c r="E12" s="114" t="s">
        <v>0</v>
      </c>
      <c r="F12" s="175"/>
      <c r="G12" s="114" t="s">
        <v>1</v>
      </c>
      <c r="H12" s="144"/>
      <c r="I12" s="114" t="s">
        <v>1</v>
      </c>
      <c r="J12" s="144"/>
      <c r="K12" s="147" t="s">
        <v>1</v>
      </c>
      <c r="L12" s="144"/>
      <c r="M12" s="178"/>
    </row>
    <row r="13" spans="3:15" x14ac:dyDescent="0.25">
      <c r="C13" s="177"/>
      <c r="D13" s="144"/>
      <c r="E13" s="15"/>
      <c r="F13" s="144"/>
      <c r="G13" s="15"/>
      <c r="H13" s="144"/>
      <c r="I13" s="152">
        <f>IF(L25&lt;0.2*J25,L25,0.2*J25)</f>
        <v>0</v>
      </c>
      <c r="J13" s="144"/>
      <c r="K13" s="151">
        <f>J25-AB69-AF69-AJ69-AN69-AR69-AV69</f>
        <v>0</v>
      </c>
      <c r="L13" s="144"/>
      <c r="M13" s="178"/>
    </row>
    <row r="14" spans="3:15" x14ac:dyDescent="0.25">
      <c r="C14" s="177"/>
      <c r="D14" s="144"/>
      <c r="E14" s="144"/>
      <c r="F14" s="144"/>
      <c r="G14" s="144"/>
      <c r="H14" s="144"/>
      <c r="I14" s="144"/>
      <c r="J14" s="144"/>
      <c r="K14" s="144"/>
      <c r="L14" s="144"/>
      <c r="M14" s="178"/>
    </row>
    <row r="15" spans="3:15" x14ac:dyDescent="0.25">
      <c r="C15" s="177"/>
      <c r="D15" s="144"/>
      <c r="E15" s="144"/>
      <c r="F15" s="144"/>
      <c r="G15" s="144"/>
      <c r="H15" s="144"/>
      <c r="I15" s="144"/>
      <c r="J15" s="144"/>
      <c r="K15" s="144"/>
      <c r="L15" s="144"/>
      <c r="M15" s="178"/>
    </row>
    <row r="16" spans="3:15" ht="45" x14ac:dyDescent="0.25">
      <c r="C16" s="177"/>
      <c r="D16" s="395" t="s">
        <v>3</v>
      </c>
      <c r="E16" s="395"/>
      <c r="F16" s="395"/>
      <c r="G16" s="181" t="s">
        <v>18</v>
      </c>
      <c r="H16" s="181" t="s">
        <v>20</v>
      </c>
      <c r="I16" s="181" t="s">
        <v>21</v>
      </c>
      <c r="J16" s="181" t="s">
        <v>19</v>
      </c>
      <c r="K16" s="182" t="s">
        <v>12</v>
      </c>
      <c r="L16" s="182" t="s">
        <v>13</v>
      </c>
      <c r="M16" s="178"/>
    </row>
    <row r="17" spans="3:49" x14ac:dyDescent="0.25">
      <c r="C17" s="177"/>
      <c r="D17" s="395"/>
      <c r="E17" s="395"/>
      <c r="F17" s="395"/>
      <c r="G17" s="114" t="s">
        <v>1</v>
      </c>
      <c r="H17" s="114" t="s">
        <v>1</v>
      </c>
      <c r="I17" s="114" t="s">
        <v>1</v>
      </c>
      <c r="J17" s="114" t="s">
        <v>1</v>
      </c>
      <c r="K17" s="114" t="s">
        <v>1</v>
      </c>
      <c r="L17" s="114" t="s">
        <v>1</v>
      </c>
      <c r="M17" s="178"/>
    </row>
    <row r="18" spans="3:49" x14ac:dyDescent="0.25">
      <c r="C18" s="177"/>
      <c r="D18" s="396" t="s">
        <v>4</v>
      </c>
      <c r="E18" s="396"/>
      <c r="F18" s="396"/>
      <c r="G18" s="16"/>
      <c r="H18" s="16"/>
      <c r="I18" s="16"/>
      <c r="J18" s="132">
        <f>G18-H18-I18</f>
        <v>0</v>
      </c>
      <c r="K18" s="16"/>
      <c r="L18" s="16"/>
      <c r="M18" s="178"/>
    </row>
    <row r="19" spans="3:49" x14ac:dyDescent="0.25">
      <c r="C19" s="177"/>
      <c r="D19" s="396" t="s">
        <v>5</v>
      </c>
      <c r="E19" s="396"/>
      <c r="F19" s="396"/>
      <c r="G19" s="16"/>
      <c r="H19" s="16"/>
      <c r="I19" s="16"/>
      <c r="J19" s="132">
        <f>G19-H19-I19</f>
        <v>0</v>
      </c>
      <c r="K19" s="16"/>
      <c r="L19" s="16"/>
      <c r="M19" s="178"/>
    </row>
    <row r="20" spans="3:49" x14ac:dyDescent="0.25">
      <c r="C20" s="177"/>
      <c r="D20" s="396" t="s">
        <v>10</v>
      </c>
      <c r="E20" s="396"/>
      <c r="F20" s="396"/>
      <c r="G20" s="16"/>
      <c r="H20" s="16"/>
      <c r="I20" s="16"/>
      <c r="J20" s="132">
        <f t="shared" ref="J20:J24" si="0">G20-H20-I20</f>
        <v>0</v>
      </c>
      <c r="K20" s="16"/>
      <c r="L20" s="16"/>
      <c r="M20" s="178"/>
    </row>
    <row r="21" spans="3:49" x14ac:dyDescent="0.25">
      <c r="C21" s="177"/>
      <c r="D21" s="396" t="s">
        <v>9</v>
      </c>
      <c r="E21" s="396"/>
      <c r="F21" s="396"/>
      <c r="G21" s="16"/>
      <c r="H21" s="16"/>
      <c r="I21" s="16"/>
      <c r="J21" s="132">
        <f t="shared" si="0"/>
        <v>0</v>
      </c>
      <c r="K21" s="16"/>
      <c r="L21" s="16"/>
      <c r="M21" s="178"/>
    </row>
    <row r="22" spans="3:49" x14ac:dyDescent="0.25">
      <c r="C22" s="177"/>
      <c r="D22" s="396" t="s">
        <v>8</v>
      </c>
      <c r="E22" s="396"/>
      <c r="F22" s="396"/>
      <c r="G22" s="16"/>
      <c r="H22" s="16"/>
      <c r="I22" s="16"/>
      <c r="J22" s="132">
        <f>G22-H22-I22</f>
        <v>0</v>
      </c>
      <c r="K22" s="16"/>
      <c r="L22" s="16"/>
      <c r="M22" s="178"/>
    </row>
    <row r="23" spans="3:49" x14ac:dyDescent="0.25">
      <c r="C23" s="177"/>
      <c r="D23" s="396" t="s">
        <v>7</v>
      </c>
      <c r="E23" s="396"/>
      <c r="F23" s="396"/>
      <c r="G23" s="16"/>
      <c r="H23" s="16"/>
      <c r="I23" s="16"/>
      <c r="J23" s="132">
        <f t="shared" si="0"/>
        <v>0</v>
      </c>
      <c r="K23" s="16"/>
      <c r="L23" s="16"/>
      <c r="M23" s="178"/>
    </row>
    <row r="24" spans="3:49" ht="15.75" thickBot="1" x14ac:dyDescent="0.3">
      <c r="C24" s="177"/>
      <c r="D24" s="396" t="s">
        <v>6</v>
      </c>
      <c r="E24" s="396"/>
      <c r="F24" s="396"/>
      <c r="G24" s="16"/>
      <c r="H24" s="16"/>
      <c r="I24" s="16"/>
      <c r="J24" s="132">
        <f t="shared" si="0"/>
        <v>0</v>
      </c>
      <c r="K24" s="16"/>
      <c r="L24" s="16"/>
      <c r="M24" s="178"/>
    </row>
    <row r="25" spans="3:49" x14ac:dyDescent="0.25">
      <c r="C25" s="177"/>
      <c r="D25" s="419" t="s">
        <v>11</v>
      </c>
      <c r="E25" s="419"/>
      <c r="F25" s="419"/>
      <c r="G25" s="183">
        <f>SUM(G18:G24)</f>
        <v>0</v>
      </c>
      <c r="H25" s="183">
        <f t="shared" ref="H25:L25" si="1">SUM(H18:H24)</f>
        <v>0</v>
      </c>
      <c r="I25" s="183">
        <f t="shared" si="1"/>
        <v>0</v>
      </c>
      <c r="J25" s="183">
        <f t="shared" si="1"/>
        <v>0</v>
      </c>
      <c r="K25" s="183">
        <f t="shared" si="1"/>
        <v>0</v>
      </c>
      <c r="L25" s="183">
        <f t="shared" si="1"/>
        <v>0</v>
      </c>
      <c r="M25" s="178"/>
      <c r="V25" s="184"/>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8"/>
    </row>
    <row r="26" spans="3:49" ht="15.75" thickBot="1" x14ac:dyDescent="0.3">
      <c r="C26" s="189"/>
      <c r="D26" s="190"/>
      <c r="E26" s="190"/>
      <c r="F26" s="190"/>
      <c r="G26" s="191"/>
      <c r="H26" s="191"/>
      <c r="I26" s="191"/>
      <c r="J26" s="191"/>
      <c r="K26" s="192"/>
      <c r="L26" s="192"/>
      <c r="M26" s="193"/>
      <c r="V26" s="177"/>
      <c r="W26" s="194"/>
      <c r="X26" s="194"/>
      <c r="Y26" s="653" t="s">
        <v>131</v>
      </c>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178"/>
    </row>
    <row r="27" spans="3:49" x14ac:dyDescent="0.25">
      <c r="C27" s="144"/>
      <c r="D27" s="176"/>
      <c r="E27" s="176"/>
      <c r="F27" s="176"/>
      <c r="G27" s="197"/>
      <c r="H27" s="197"/>
      <c r="I27" s="197"/>
      <c r="J27" s="197"/>
      <c r="K27" s="144"/>
      <c r="L27" s="144"/>
      <c r="M27" s="144"/>
      <c r="V27" s="177"/>
      <c r="W27" s="144"/>
      <c r="X27" s="14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178"/>
    </row>
    <row r="28" spans="3:49" x14ac:dyDescent="0.25">
      <c r="C28" s="144"/>
      <c r="D28" s="176"/>
      <c r="E28" s="176"/>
      <c r="F28" s="176"/>
      <c r="G28" s="197"/>
      <c r="H28" s="197"/>
      <c r="I28" s="197"/>
      <c r="J28" s="197"/>
      <c r="K28" s="144"/>
      <c r="L28" s="144"/>
      <c r="M28" s="144"/>
      <c r="V28" s="177"/>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78"/>
    </row>
    <row r="29" spans="3:49" ht="15.75" thickBot="1" x14ac:dyDescent="0.3">
      <c r="D29" s="176"/>
      <c r="E29" s="176"/>
      <c r="F29" s="176"/>
      <c r="G29" s="197"/>
      <c r="H29" s="197"/>
      <c r="I29" s="197"/>
      <c r="J29" s="197"/>
      <c r="V29" s="177"/>
      <c r="W29" s="115"/>
      <c r="X29" s="115"/>
      <c r="Y29" s="655" t="s">
        <v>136</v>
      </c>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7"/>
      <c r="AW29" s="249"/>
    </row>
    <row r="30" spans="3:49" ht="16.5" customHeight="1" x14ac:dyDescent="0.25">
      <c r="C30" s="411" t="s">
        <v>77</v>
      </c>
      <c r="D30" s="412"/>
      <c r="E30" s="412"/>
      <c r="F30" s="412"/>
      <c r="G30" s="412"/>
      <c r="H30" s="412"/>
      <c r="I30" s="412"/>
      <c r="J30" s="412"/>
      <c r="K30" s="412"/>
      <c r="L30" s="412"/>
      <c r="M30" s="412"/>
      <c r="N30" s="412"/>
      <c r="O30" s="412"/>
      <c r="P30" s="412"/>
      <c r="Q30" s="413"/>
      <c r="R30" s="413"/>
      <c r="S30" s="413"/>
      <c r="T30" s="414"/>
      <c r="U30" s="200"/>
      <c r="V30" s="177"/>
      <c r="W30" s="333" t="s">
        <v>115</v>
      </c>
      <c r="X30" s="334"/>
      <c r="Y30" s="658" t="s">
        <v>83</v>
      </c>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3"/>
      <c r="AW30" s="249"/>
    </row>
    <row r="31" spans="3:49" x14ac:dyDescent="0.25">
      <c r="C31" s="177"/>
      <c r="D31" s="176"/>
      <c r="E31" s="176"/>
      <c r="F31" s="176"/>
      <c r="G31" s="197"/>
      <c r="H31" s="197"/>
      <c r="I31" s="197"/>
      <c r="J31" s="197"/>
      <c r="K31" s="144"/>
      <c r="L31" s="144"/>
      <c r="M31" s="144"/>
      <c r="N31" s="144"/>
      <c r="O31" s="144"/>
      <c r="P31" s="144"/>
      <c r="Q31" s="144"/>
      <c r="R31" s="144"/>
      <c r="S31" s="144"/>
      <c r="T31" s="178"/>
      <c r="U31" s="144"/>
      <c r="V31" s="177"/>
      <c r="W31" s="335"/>
      <c r="X31" s="336"/>
      <c r="Y31" s="659">
        <v>41183</v>
      </c>
      <c r="Z31" s="660"/>
      <c r="AA31" s="661"/>
      <c r="AB31" s="201"/>
      <c r="AC31" s="659">
        <v>41214</v>
      </c>
      <c r="AD31" s="660"/>
      <c r="AE31" s="660"/>
      <c r="AF31" s="343"/>
      <c r="AG31" s="659">
        <v>41244</v>
      </c>
      <c r="AH31" s="660"/>
      <c r="AI31" s="660"/>
      <c r="AJ31" s="343"/>
      <c r="AK31" s="659">
        <v>41275</v>
      </c>
      <c r="AL31" s="660"/>
      <c r="AM31" s="660"/>
      <c r="AN31" s="343"/>
      <c r="AO31" s="659">
        <v>41306</v>
      </c>
      <c r="AP31" s="660"/>
      <c r="AQ31" s="660"/>
      <c r="AR31" s="343"/>
      <c r="AS31" s="659">
        <v>41334</v>
      </c>
      <c r="AT31" s="660"/>
      <c r="AU31" s="660"/>
      <c r="AV31" s="343"/>
      <c r="AW31" s="249"/>
    </row>
    <row r="32" spans="3:49" ht="78.75" customHeight="1" x14ac:dyDescent="0.25">
      <c r="C32" s="177"/>
      <c r="D32" s="395" t="s">
        <v>3</v>
      </c>
      <c r="E32" s="395"/>
      <c r="F32" s="395"/>
      <c r="G32" s="181" t="s">
        <v>66</v>
      </c>
      <c r="H32" s="181" t="s">
        <v>67</v>
      </c>
      <c r="I32" s="203" t="s">
        <v>141</v>
      </c>
      <c r="J32" s="203" t="s">
        <v>68</v>
      </c>
      <c r="K32" s="203" t="s">
        <v>146</v>
      </c>
      <c r="L32" s="203" t="s">
        <v>147</v>
      </c>
      <c r="M32" s="203" t="s">
        <v>148</v>
      </c>
      <c r="N32" s="203" t="s">
        <v>72</v>
      </c>
      <c r="O32" s="203" t="s">
        <v>142</v>
      </c>
      <c r="P32" s="203" t="s">
        <v>143</v>
      </c>
      <c r="Q32" s="203" t="s">
        <v>144</v>
      </c>
      <c r="R32" s="203" t="s">
        <v>145</v>
      </c>
      <c r="S32" s="203" t="s">
        <v>149</v>
      </c>
      <c r="T32" s="250" t="s">
        <v>150</v>
      </c>
      <c r="V32" s="177"/>
      <c r="W32" s="337"/>
      <c r="X32" s="338"/>
      <c r="Y32" s="251" t="s">
        <v>120</v>
      </c>
      <c r="Z32" s="251" t="s">
        <v>121</v>
      </c>
      <c r="AA32" s="205" t="s">
        <v>122</v>
      </c>
      <c r="AB32" s="206" t="s">
        <v>114</v>
      </c>
      <c r="AC32" s="251" t="s">
        <v>120</v>
      </c>
      <c r="AD32" s="251" t="s">
        <v>121</v>
      </c>
      <c r="AE32" s="205" t="s">
        <v>122</v>
      </c>
      <c r="AF32" s="206" t="s">
        <v>114</v>
      </c>
      <c r="AG32" s="251" t="s">
        <v>120</v>
      </c>
      <c r="AH32" s="251" t="s">
        <v>121</v>
      </c>
      <c r="AI32" s="205" t="s">
        <v>122</v>
      </c>
      <c r="AJ32" s="206" t="s">
        <v>114</v>
      </c>
      <c r="AK32" s="251" t="s">
        <v>120</v>
      </c>
      <c r="AL32" s="251" t="s">
        <v>121</v>
      </c>
      <c r="AM32" s="205" t="s">
        <v>122</v>
      </c>
      <c r="AN32" s="206" t="s">
        <v>114</v>
      </c>
      <c r="AO32" s="251" t="s">
        <v>120</v>
      </c>
      <c r="AP32" s="251" t="s">
        <v>121</v>
      </c>
      <c r="AQ32" s="205" t="s">
        <v>122</v>
      </c>
      <c r="AR32" s="206" t="s">
        <v>114</v>
      </c>
      <c r="AS32" s="251" t="s">
        <v>120</v>
      </c>
      <c r="AT32" s="251" t="s">
        <v>121</v>
      </c>
      <c r="AU32" s="205" t="s">
        <v>122</v>
      </c>
      <c r="AV32" s="206" t="s">
        <v>114</v>
      </c>
      <c r="AW32" s="178"/>
    </row>
    <row r="33" spans="3:49" x14ac:dyDescent="0.25">
      <c r="C33" s="177"/>
      <c r="D33" s="395"/>
      <c r="E33" s="395"/>
      <c r="F33" s="395"/>
      <c r="G33" s="208" t="s">
        <v>1</v>
      </c>
      <c r="H33" s="208" t="s">
        <v>1</v>
      </c>
      <c r="I33" s="208" t="s">
        <v>1</v>
      </c>
      <c r="J33" s="209" t="s">
        <v>1</v>
      </c>
      <c r="K33" s="209" t="s">
        <v>1</v>
      </c>
      <c r="L33" s="208" t="s">
        <v>1</v>
      </c>
      <c r="M33" s="210" t="s">
        <v>1</v>
      </c>
      <c r="N33" s="210" t="s">
        <v>1</v>
      </c>
      <c r="O33" s="210" t="s">
        <v>1</v>
      </c>
      <c r="P33" s="210" t="s">
        <v>1</v>
      </c>
      <c r="Q33" s="210" t="s">
        <v>1</v>
      </c>
      <c r="R33" s="210" t="s">
        <v>1</v>
      </c>
      <c r="S33" s="210" t="s">
        <v>1</v>
      </c>
      <c r="T33" s="211" t="s">
        <v>1</v>
      </c>
      <c r="V33" s="177"/>
      <c r="W33" s="346" t="s">
        <v>84</v>
      </c>
      <c r="X33" s="125">
        <v>41214</v>
      </c>
      <c r="Y33" s="347"/>
      <c r="Z33" s="347"/>
      <c r="AA33" s="347"/>
      <c r="AB33" s="664"/>
      <c r="AC33" s="252"/>
      <c r="AD33" s="252"/>
      <c r="AE33" s="252"/>
      <c r="AF33" s="667"/>
      <c r="AG33" s="252"/>
      <c r="AH33" s="252"/>
      <c r="AI33" s="252"/>
      <c r="AJ33" s="252"/>
      <c r="AK33" s="252"/>
      <c r="AL33" s="252"/>
      <c r="AM33" s="252"/>
      <c r="AN33" s="252"/>
      <c r="AO33" s="252"/>
      <c r="AP33" s="252"/>
      <c r="AQ33" s="252"/>
      <c r="AR33" s="252"/>
      <c r="AS33" s="252"/>
      <c r="AT33" s="252"/>
      <c r="AU33" s="252"/>
      <c r="AV33" s="252"/>
      <c r="AW33" s="178"/>
    </row>
    <row r="34" spans="3:49" x14ac:dyDescent="0.25">
      <c r="C34" s="177"/>
      <c r="D34" s="396" t="s">
        <v>4</v>
      </c>
      <c r="E34" s="396"/>
      <c r="F34" s="396"/>
      <c r="G34" s="16"/>
      <c r="H34" s="16"/>
      <c r="I34" s="16"/>
      <c r="J34" s="16"/>
      <c r="K34" s="16"/>
      <c r="L34" s="16"/>
      <c r="M34" s="16"/>
      <c r="N34" s="16"/>
      <c r="O34" s="16"/>
      <c r="P34" s="16"/>
      <c r="Q34" s="16"/>
      <c r="R34" s="16"/>
      <c r="S34" s="16"/>
      <c r="T34" s="45"/>
      <c r="V34" s="177"/>
      <c r="W34" s="353"/>
      <c r="X34" s="125">
        <f>X33+31</f>
        <v>41245</v>
      </c>
      <c r="Y34" s="662"/>
      <c r="Z34" s="662"/>
      <c r="AA34" s="662"/>
      <c r="AB34" s="665"/>
      <c r="AC34" s="347"/>
      <c r="AD34" s="347"/>
      <c r="AE34" s="347"/>
      <c r="AF34" s="668"/>
      <c r="AG34" s="252"/>
      <c r="AH34" s="252"/>
      <c r="AI34" s="252"/>
      <c r="AJ34" s="252"/>
      <c r="AK34" s="252"/>
      <c r="AL34" s="252"/>
      <c r="AM34" s="252"/>
      <c r="AN34" s="252"/>
      <c r="AO34" s="252"/>
      <c r="AP34" s="252"/>
      <c r="AQ34" s="252"/>
      <c r="AR34" s="252"/>
      <c r="AS34" s="252"/>
      <c r="AT34" s="252"/>
      <c r="AU34" s="252"/>
      <c r="AV34" s="252"/>
      <c r="AW34" s="178"/>
    </row>
    <row r="35" spans="3:49" x14ac:dyDescent="0.25">
      <c r="C35" s="177"/>
      <c r="D35" s="396" t="s">
        <v>5</v>
      </c>
      <c r="E35" s="396"/>
      <c r="F35" s="396"/>
      <c r="G35" s="16"/>
      <c r="H35" s="16"/>
      <c r="I35" s="16"/>
      <c r="J35" s="16"/>
      <c r="K35" s="16"/>
      <c r="L35" s="16"/>
      <c r="M35" s="16"/>
      <c r="N35" s="16"/>
      <c r="O35" s="16"/>
      <c r="P35" s="16"/>
      <c r="Q35" s="16"/>
      <c r="R35" s="16"/>
      <c r="S35" s="16"/>
      <c r="T35" s="45"/>
      <c r="V35" s="177"/>
      <c r="W35" s="353"/>
      <c r="X35" s="125">
        <f t="shared" ref="X35:X53" si="2">X34+31</f>
        <v>41276</v>
      </c>
      <c r="Y35" s="662"/>
      <c r="Z35" s="662"/>
      <c r="AA35" s="662"/>
      <c r="AB35" s="665"/>
      <c r="AC35" s="348"/>
      <c r="AD35" s="348"/>
      <c r="AE35" s="348"/>
      <c r="AF35" s="668"/>
      <c r="AG35" s="347"/>
      <c r="AH35" s="347"/>
      <c r="AI35" s="347"/>
      <c r="AJ35" s="664"/>
      <c r="AK35" s="252"/>
      <c r="AL35" s="252"/>
      <c r="AM35" s="252"/>
      <c r="AN35" s="252"/>
      <c r="AO35" s="252"/>
      <c r="AP35" s="252"/>
      <c r="AQ35" s="252"/>
      <c r="AR35" s="252"/>
      <c r="AS35" s="252"/>
      <c r="AT35" s="252"/>
      <c r="AU35" s="252"/>
      <c r="AV35" s="252"/>
      <c r="AW35" s="178"/>
    </row>
    <row r="36" spans="3:49" x14ac:dyDescent="0.25">
      <c r="C36" s="177"/>
      <c r="D36" s="396" t="s">
        <v>10</v>
      </c>
      <c r="E36" s="396"/>
      <c r="F36" s="396"/>
      <c r="G36" s="16"/>
      <c r="H36" s="16"/>
      <c r="I36" s="16"/>
      <c r="J36" s="16"/>
      <c r="K36" s="16"/>
      <c r="L36" s="16"/>
      <c r="M36" s="16"/>
      <c r="N36" s="16"/>
      <c r="O36" s="16"/>
      <c r="P36" s="16"/>
      <c r="Q36" s="16"/>
      <c r="R36" s="16"/>
      <c r="S36" s="16"/>
      <c r="T36" s="45"/>
      <c r="V36" s="177"/>
      <c r="W36" s="353"/>
      <c r="X36" s="125">
        <f t="shared" si="2"/>
        <v>41307</v>
      </c>
      <c r="Y36" s="662"/>
      <c r="Z36" s="662"/>
      <c r="AA36" s="662"/>
      <c r="AB36" s="665"/>
      <c r="AC36" s="348"/>
      <c r="AD36" s="348"/>
      <c r="AE36" s="348"/>
      <c r="AF36" s="668"/>
      <c r="AG36" s="348"/>
      <c r="AH36" s="348"/>
      <c r="AI36" s="348"/>
      <c r="AJ36" s="665"/>
      <c r="AK36" s="347"/>
      <c r="AL36" s="347"/>
      <c r="AM36" s="347"/>
      <c r="AN36" s="664"/>
      <c r="AO36" s="252"/>
      <c r="AP36" s="252"/>
      <c r="AQ36" s="252"/>
      <c r="AR36" s="252"/>
      <c r="AS36" s="252"/>
      <c r="AT36" s="252"/>
      <c r="AU36" s="252"/>
      <c r="AV36" s="252"/>
      <c r="AW36" s="178"/>
    </row>
    <row r="37" spans="3:49" x14ac:dyDescent="0.25">
      <c r="C37" s="177"/>
      <c r="D37" s="396" t="s">
        <v>9</v>
      </c>
      <c r="E37" s="396"/>
      <c r="F37" s="396"/>
      <c r="G37" s="16"/>
      <c r="H37" s="16"/>
      <c r="I37" s="16"/>
      <c r="J37" s="16"/>
      <c r="K37" s="16"/>
      <c r="L37" s="16"/>
      <c r="M37" s="16"/>
      <c r="N37" s="16"/>
      <c r="O37" s="16"/>
      <c r="P37" s="16"/>
      <c r="Q37" s="16"/>
      <c r="R37" s="16"/>
      <c r="S37" s="16"/>
      <c r="T37" s="45"/>
      <c r="V37" s="177"/>
      <c r="W37" s="353"/>
      <c r="X37" s="125">
        <f t="shared" si="2"/>
        <v>41338</v>
      </c>
      <c r="Y37" s="662"/>
      <c r="Z37" s="662"/>
      <c r="AA37" s="662"/>
      <c r="AB37" s="665"/>
      <c r="AC37" s="348"/>
      <c r="AD37" s="348"/>
      <c r="AE37" s="348"/>
      <c r="AF37" s="668"/>
      <c r="AG37" s="348"/>
      <c r="AH37" s="348"/>
      <c r="AI37" s="348"/>
      <c r="AJ37" s="665"/>
      <c r="AK37" s="348"/>
      <c r="AL37" s="348"/>
      <c r="AM37" s="348"/>
      <c r="AN37" s="665"/>
      <c r="AO37" s="347"/>
      <c r="AP37" s="347"/>
      <c r="AQ37" s="347"/>
      <c r="AR37" s="664"/>
      <c r="AS37" s="252"/>
      <c r="AT37" s="252"/>
      <c r="AU37" s="252"/>
      <c r="AV37" s="252"/>
      <c r="AW37" s="178"/>
    </row>
    <row r="38" spans="3:49" x14ac:dyDescent="0.25">
      <c r="C38" s="177"/>
      <c r="D38" s="396" t="s">
        <v>8</v>
      </c>
      <c r="E38" s="396"/>
      <c r="F38" s="396"/>
      <c r="G38" s="16"/>
      <c r="H38" s="16"/>
      <c r="I38" s="16"/>
      <c r="J38" s="16"/>
      <c r="K38" s="16"/>
      <c r="L38" s="16"/>
      <c r="M38" s="16"/>
      <c r="N38" s="16"/>
      <c r="O38" s="16"/>
      <c r="P38" s="16"/>
      <c r="Q38" s="16"/>
      <c r="R38" s="16"/>
      <c r="S38" s="16"/>
      <c r="T38" s="45"/>
      <c r="V38" s="177"/>
      <c r="W38" s="353"/>
      <c r="X38" s="125">
        <f t="shared" si="2"/>
        <v>41369</v>
      </c>
      <c r="Y38" s="662"/>
      <c r="Z38" s="662"/>
      <c r="AA38" s="662"/>
      <c r="AB38" s="665"/>
      <c r="AC38" s="348"/>
      <c r="AD38" s="348"/>
      <c r="AE38" s="348"/>
      <c r="AF38" s="668"/>
      <c r="AG38" s="348"/>
      <c r="AH38" s="348"/>
      <c r="AI38" s="348"/>
      <c r="AJ38" s="665"/>
      <c r="AK38" s="348"/>
      <c r="AL38" s="348"/>
      <c r="AM38" s="348"/>
      <c r="AN38" s="665"/>
      <c r="AO38" s="348"/>
      <c r="AP38" s="348"/>
      <c r="AQ38" s="348"/>
      <c r="AR38" s="665"/>
      <c r="AS38" s="347"/>
      <c r="AT38" s="347"/>
      <c r="AU38" s="347"/>
      <c r="AV38" s="664"/>
      <c r="AW38" s="178"/>
    </row>
    <row r="39" spans="3:49" x14ac:dyDescent="0.25">
      <c r="C39" s="177"/>
      <c r="D39" s="396" t="s">
        <v>7</v>
      </c>
      <c r="E39" s="396"/>
      <c r="F39" s="396"/>
      <c r="G39" s="16"/>
      <c r="H39" s="16"/>
      <c r="I39" s="16"/>
      <c r="J39" s="16"/>
      <c r="K39" s="16"/>
      <c r="L39" s="16"/>
      <c r="M39" s="16"/>
      <c r="N39" s="16"/>
      <c r="O39" s="16"/>
      <c r="P39" s="16"/>
      <c r="Q39" s="16"/>
      <c r="R39" s="16"/>
      <c r="S39" s="16"/>
      <c r="T39" s="45"/>
      <c r="V39" s="177"/>
      <c r="W39" s="353"/>
      <c r="X39" s="125">
        <f t="shared" si="2"/>
        <v>41400</v>
      </c>
      <c r="Y39" s="662"/>
      <c r="Z39" s="662"/>
      <c r="AA39" s="662"/>
      <c r="AB39" s="665"/>
      <c r="AC39" s="348"/>
      <c r="AD39" s="348"/>
      <c r="AE39" s="348"/>
      <c r="AF39" s="668"/>
      <c r="AG39" s="348"/>
      <c r="AH39" s="348"/>
      <c r="AI39" s="348"/>
      <c r="AJ39" s="665"/>
      <c r="AK39" s="348"/>
      <c r="AL39" s="348"/>
      <c r="AM39" s="348"/>
      <c r="AN39" s="665"/>
      <c r="AO39" s="348"/>
      <c r="AP39" s="348"/>
      <c r="AQ39" s="348"/>
      <c r="AR39" s="665"/>
      <c r="AS39" s="348"/>
      <c r="AT39" s="348"/>
      <c r="AU39" s="348"/>
      <c r="AV39" s="665"/>
      <c r="AW39" s="178"/>
    </row>
    <row r="40" spans="3:49" x14ac:dyDescent="0.25">
      <c r="C40" s="177"/>
      <c r="D40" s="396" t="s">
        <v>6</v>
      </c>
      <c r="E40" s="396"/>
      <c r="F40" s="396"/>
      <c r="G40" s="16"/>
      <c r="H40" s="16"/>
      <c r="I40" s="16"/>
      <c r="J40" s="16"/>
      <c r="K40" s="16"/>
      <c r="L40" s="16"/>
      <c r="M40" s="16"/>
      <c r="N40" s="16"/>
      <c r="O40" s="16"/>
      <c r="P40" s="16"/>
      <c r="Q40" s="16"/>
      <c r="R40" s="16"/>
      <c r="S40" s="16"/>
      <c r="T40" s="45"/>
      <c r="V40" s="177"/>
      <c r="W40" s="353"/>
      <c r="X40" s="125">
        <f t="shared" si="2"/>
        <v>41431</v>
      </c>
      <c r="Y40" s="662"/>
      <c r="Z40" s="662"/>
      <c r="AA40" s="662"/>
      <c r="AB40" s="665"/>
      <c r="AC40" s="348"/>
      <c r="AD40" s="348"/>
      <c r="AE40" s="348"/>
      <c r="AF40" s="668"/>
      <c r="AG40" s="348"/>
      <c r="AH40" s="348"/>
      <c r="AI40" s="348"/>
      <c r="AJ40" s="665"/>
      <c r="AK40" s="348"/>
      <c r="AL40" s="348"/>
      <c r="AM40" s="348"/>
      <c r="AN40" s="665"/>
      <c r="AO40" s="348"/>
      <c r="AP40" s="348"/>
      <c r="AQ40" s="348"/>
      <c r="AR40" s="665"/>
      <c r="AS40" s="348"/>
      <c r="AT40" s="348"/>
      <c r="AU40" s="348"/>
      <c r="AV40" s="665"/>
      <c r="AW40" s="178"/>
    </row>
    <row r="41" spans="3:49" ht="15.75" customHeight="1" x14ac:dyDescent="0.25">
      <c r="C41" s="177"/>
      <c r="D41" s="419" t="s">
        <v>11</v>
      </c>
      <c r="E41" s="419"/>
      <c r="F41" s="419"/>
      <c r="G41" s="183">
        <f t="shared" ref="G41:L41" si="3">SUM(G34:G40)</f>
        <v>0</v>
      </c>
      <c r="H41" s="183">
        <f t="shared" si="3"/>
        <v>0</v>
      </c>
      <c r="I41" s="183">
        <f t="shared" si="3"/>
        <v>0</v>
      </c>
      <c r="J41" s="183">
        <f t="shared" si="3"/>
        <v>0</v>
      </c>
      <c r="K41" s="183">
        <f t="shared" si="3"/>
        <v>0</v>
      </c>
      <c r="L41" s="183">
        <f t="shared" si="3"/>
        <v>0</v>
      </c>
      <c r="M41" s="183">
        <f t="shared" ref="M41:T41" si="4">SUM(M34:M40)</f>
        <v>0</v>
      </c>
      <c r="N41" s="183">
        <f t="shared" si="4"/>
        <v>0</v>
      </c>
      <c r="O41" s="183">
        <f t="shared" si="4"/>
        <v>0</v>
      </c>
      <c r="P41" s="183">
        <f t="shared" si="4"/>
        <v>0</v>
      </c>
      <c r="Q41" s="183">
        <f t="shared" si="4"/>
        <v>0</v>
      </c>
      <c r="R41" s="183">
        <f t="shared" si="4"/>
        <v>0</v>
      </c>
      <c r="S41" s="183">
        <f t="shared" si="4"/>
        <v>0</v>
      </c>
      <c r="T41" s="253">
        <f t="shared" si="4"/>
        <v>0</v>
      </c>
      <c r="V41" s="177"/>
      <c r="W41" s="353"/>
      <c r="X41" s="125">
        <f t="shared" si="2"/>
        <v>41462</v>
      </c>
      <c r="Y41" s="662"/>
      <c r="Z41" s="662"/>
      <c r="AA41" s="662"/>
      <c r="AB41" s="665"/>
      <c r="AC41" s="348"/>
      <c r="AD41" s="348"/>
      <c r="AE41" s="348"/>
      <c r="AF41" s="668"/>
      <c r="AG41" s="348"/>
      <c r="AH41" s="348"/>
      <c r="AI41" s="348"/>
      <c r="AJ41" s="665"/>
      <c r="AK41" s="348"/>
      <c r="AL41" s="348"/>
      <c r="AM41" s="348"/>
      <c r="AN41" s="665"/>
      <c r="AO41" s="348"/>
      <c r="AP41" s="348"/>
      <c r="AQ41" s="348"/>
      <c r="AR41" s="665"/>
      <c r="AS41" s="348"/>
      <c r="AT41" s="348"/>
      <c r="AU41" s="348"/>
      <c r="AV41" s="665"/>
      <c r="AW41" s="178"/>
    </row>
    <row r="42" spans="3:49" ht="15.75" customHeight="1" x14ac:dyDescent="0.25">
      <c r="C42" s="177"/>
      <c r="D42" s="144"/>
      <c r="E42" s="144"/>
      <c r="F42" s="144"/>
      <c r="G42" s="144"/>
      <c r="H42" s="144"/>
      <c r="I42" s="144"/>
      <c r="J42" s="144"/>
      <c r="K42" s="144"/>
      <c r="L42" s="144"/>
      <c r="M42" s="144"/>
      <c r="N42" s="144"/>
      <c r="O42" s="144"/>
      <c r="P42" s="144"/>
      <c r="Q42" s="144"/>
      <c r="R42" s="144"/>
      <c r="S42" s="144"/>
      <c r="T42" s="178"/>
      <c r="U42" s="144"/>
      <c r="V42" s="177"/>
      <c r="W42" s="353"/>
      <c r="X42" s="125">
        <f t="shared" si="2"/>
        <v>41493</v>
      </c>
      <c r="Y42" s="662"/>
      <c r="Z42" s="662"/>
      <c r="AA42" s="662"/>
      <c r="AB42" s="665"/>
      <c r="AC42" s="348"/>
      <c r="AD42" s="348"/>
      <c r="AE42" s="348"/>
      <c r="AF42" s="668"/>
      <c r="AG42" s="348"/>
      <c r="AH42" s="348"/>
      <c r="AI42" s="348"/>
      <c r="AJ42" s="665"/>
      <c r="AK42" s="348"/>
      <c r="AL42" s="348"/>
      <c r="AM42" s="348"/>
      <c r="AN42" s="665"/>
      <c r="AO42" s="348"/>
      <c r="AP42" s="348"/>
      <c r="AQ42" s="348"/>
      <c r="AR42" s="665"/>
      <c r="AS42" s="348"/>
      <c r="AT42" s="348"/>
      <c r="AU42" s="348"/>
      <c r="AV42" s="665"/>
      <c r="AW42" s="178"/>
    </row>
    <row r="43" spans="3:49" ht="15.75" customHeight="1" thickBot="1" x14ac:dyDescent="0.3">
      <c r="C43" s="189"/>
      <c r="D43" s="192"/>
      <c r="E43" s="192"/>
      <c r="F43" s="192"/>
      <c r="G43" s="192"/>
      <c r="H43" s="192"/>
      <c r="I43" s="192"/>
      <c r="J43" s="192"/>
      <c r="K43" s="192"/>
      <c r="L43" s="192"/>
      <c r="M43" s="192"/>
      <c r="N43" s="192"/>
      <c r="O43" s="192"/>
      <c r="P43" s="192"/>
      <c r="Q43" s="192"/>
      <c r="R43" s="192"/>
      <c r="S43" s="192"/>
      <c r="T43" s="193"/>
      <c r="U43" s="144"/>
      <c r="V43" s="177"/>
      <c r="W43" s="353"/>
      <c r="X43" s="125">
        <f t="shared" si="2"/>
        <v>41524</v>
      </c>
      <c r="Y43" s="662"/>
      <c r="Z43" s="662"/>
      <c r="AA43" s="662"/>
      <c r="AB43" s="665"/>
      <c r="AC43" s="348"/>
      <c r="AD43" s="348"/>
      <c r="AE43" s="348"/>
      <c r="AF43" s="668"/>
      <c r="AG43" s="348"/>
      <c r="AH43" s="348"/>
      <c r="AI43" s="348"/>
      <c r="AJ43" s="665"/>
      <c r="AK43" s="348"/>
      <c r="AL43" s="348"/>
      <c r="AM43" s="348"/>
      <c r="AN43" s="665"/>
      <c r="AO43" s="348"/>
      <c r="AP43" s="348"/>
      <c r="AQ43" s="348"/>
      <c r="AR43" s="665"/>
      <c r="AS43" s="348"/>
      <c r="AT43" s="348"/>
      <c r="AU43" s="348"/>
      <c r="AV43" s="665"/>
      <c r="AW43" s="178"/>
    </row>
    <row r="44" spans="3:49" ht="15.75" customHeight="1" x14ac:dyDescent="0.25">
      <c r="V44" s="177"/>
      <c r="W44" s="353"/>
      <c r="X44" s="125">
        <f t="shared" si="2"/>
        <v>41555</v>
      </c>
      <c r="Y44" s="663"/>
      <c r="Z44" s="663"/>
      <c r="AA44" s="663"/>
      <c r="AB44" s="666"/>
      <c r="AC44" s="348"/>
      <c r="AD44" s="348"/>
      <c r="AE44" s="348"/>
      <c r="AF44" s="668"/>
      <c r="AG44" s="348"/>
      <c r="AH44" s="348"/>
      <c r="AI44" s="348"/>
      <c r="AJ44" s="665"/>
      <c r="AK44" s="348"/>
      <c r="AL44" s="348"/>
      <c r="AM44" s="348"/>
      <c r="AN44" s="665"/>
      <c r="AO44" s="348"/>
      <c r="AP44" s="348"/>
      <c r="AQ44" s="348"/>
      <c r="AR44" s="665"/>
      <c r="AS44" s="348"/>
      <c r="AT44" s="348"/>
      <c r="AU44" s="348"/>
      <c r="AV44" s="665"/>
      <c r="AW44" s="178"/>
    </row>
    <row r="45" spans="3:49" ht="15.75" customHeight="1" x14ac:dyDescent="0.25">
      <c r="D45" s="217" t="s">
        <v>117</v>
      </c>
      <c r="E45" s="218"/>
      <c r="F45" s="218"/>
      <c r="G45" s="218"/>
      <c r="H45" s="218"/>
      <c r="I45" s="218"/>
      <c r="J45" s="218"/>
      <c r="K45" s="218"/>
      <c r="L45" s="218"/>
      <c r="M45" s="218"/>
      <c r="N45" s="218"/>
      <c r="O45" s="218"/>
      <c r="V45" s="177"/>
      <c r="W45" s="353"/>
      <c r="X45" s="125">
        <f t="shared" si="2"/>
        <v>41586</v>
      </c>
      <c r="Y45" s="35"/>
      <c r="Z45" s="35"/>
      <c r="AA45" s="35"/>
      <c r="AB45" s="219">
        <f>(Y45-AA45)*0.05</f>
        <v>0</v>
      </c>
      <c r="AC45" s="349"/>
      <c r="AD45" s="349"/>
      <c r="AE45" s="349"/>
      <c r="AF45" s="669"/>
      <c r="AG45" s="348"/>
      <c r="AH45" s="348"/>
      <c r="AI45" s="348"/>
      <c r="AJ45" s="665"/>
      <c r="AK45" s="348"/>
      <c r="AL45" s="348"/>
      <c r="AM45" s="348"/>
      <c r="AN45" s="665"/>
      <c r="AO45" s="348"/>
      <c r="AP45" s="348"/>
      <c r="AQ45" s="348"/>
      <c r="AR45" s="665"/>
      <c r="AS45" s="348"/>
      <c r="AT45" s="348"/>
      <c r="AU45" s="348"/>
      <c r="AV45" s="665"/>
      <c r="AW45" s="178"/>
    </row>
    <row r="46" spans="3:49" x14ac:dyDescent="0.25">
      <c r="D46" s="426" t="s">
        <v>61</v>
      </c>
      <c r="E46" s="670"/>
      <c r="F46" s="670"/>
      <c r="G46" s="670"/>
      <c r="H46" s="670"/>
      <c r="I46" s="670"/>
      <c r="J46" s="670"/>
      <c r="K46" s="670"/>
      <c r="L46" s="670"/>
      <c r="M46" s="670"/>
      <c r="N46" s="670"/>
      <c r="O46" s="670"/>
      <c r="P46" s="671"/>
      <c r="Q46" s="672"/>
      <c r="V46" s="177"/>
      <c r="W46" s="353"/>
      <c r="X46" s="125">
        <f t="shared" si="2"/>
        <v>41617</v>
      </c>
      <c r="Y46" s="35"/>
      <c r="Z46" s="35"/>
      <c r="AA46" s="35"/>
      <c r="AB46" s="219">
        <f>(Y46-AA46)*0.1</f>
        <v>0</v>
      </c>
      <c r="AC46" s="35"/>
      <c r="AD46" s="35"/>
      <c r="AE46" s="35"/>
      <c r="AF46" s="219">
        <f>(AC46-AE46)*0.05</f>
        <v>0</v>
      </c>
      <c r="AG46" s="349"/>
      <c r="AH46" s="349"/>
      <c r="AI46" s="349"/>
      <c r="AJ46" s="666"/>
      <c r="AK46" s="348"/>
      <c r="AL46" s="348"/>
      <c r="AM46" s="348"/>
      <c r="AN46" s="665"/>
      <c r="AO46" s="348"/>
      <c r="AP46" s="348"/>
      <c r="AQ46" s="348"/>
      <c r="AR46" s="665"/>
      <c r="AS46" s="348"/>
      <c r="AT46" s="348"/>
      <c r="AU46" s="348"/>
      <c r="AV46" s="665"/>
      <c r="AW46" s="178"/>
    </row>
    <row r="47" spans="3:49" ht="15.75" customHeight="1" x14ac:dyDescent="0.25">
      <c r="D47" s="429" t="s">
        <v>57</v>
      </c>
      <c r="E47" s="673"/>
      <c r="F47" s="673"/>
      <c r="G47" s="673"/>
      <c r="H47" s="673"/>
      <c r="I47" s="673"/>
      <c r="J47" s="673"/>
      <c r="K47" s="673"/>
      <c r="L47" s="673"/>
      <c r="M47" s="673"/>
      <c r="N47" s="673"/>
      <c r="O47" s="673"/>
      <c r="P47" s="654"/>
      <c r="Q47" s="674"/>
      <c r="V47" s="177"/>
      <c r="W47" s="353"/>
      <c r="X47" s="125">
        <f t="shared" si="2"/>
        <v>41648</v>
      </c>
      <c r="Y47" s="35"/>
      <c r="Z47" s="35"/>
      <c r="AA47" s="35"/>
      <c r="AB47" s="219">
        <f>(Y47-AA47)*0.15</f>
        <v>0</v>
      </c>
      <c r="AC47" s="35"/>
      <c r="AD47" s="35"/>
      <c r="AE47" s="35"/>
      <c r="AF47" s="219">
        <f>(AC47-AE47)*0.1</f>
        <v>0</v>
      </c>
      <c r="AG47" s="35"/>
      <c r="AH47" s="35"/>
      <c r="AI47" s="35"/>
      <c r="AJ47" s="219">
        <f>(AG47-AI47)*0.5</f>
        <v>0</v>
      </c>
      <c r="AK47" s="349"/>
      <c r="AL47" s="349"/>
      <c r="AM47" s="349"/>
      <c r="AN47" s="666"/>
      <c r="AO47" s="348"/>
      <c r="AP47" s="348"/>
      <c r="AQ47" s="348"/>
      <c r="AR47" s="665"/>
      <c r="AS47" s="348"/>
      <c r="AT47" s="348"/>
      <c r="AU47" s="348"/>
      <c r="AV47" s="665"/>
      <c r="AW47" s="178"/>
    </row>
    <row r="48" spans="3:49" ht="15.75" customHeight="1" x14ac:dyDescent="0.25">
      <c r="D48" s="432" t="s">
        <v>58</v>
      </c>
      <c r="E48" s="675"/>
      <c r="F48" s="675"/>
      <c r="G48" s="675"/>
      <c r="H48" s="675"/>
      <c r="I48" s="675"/>
      <c r="J48" s="675"/>
      <c r="K48" s="675"/>
      <c r="L48" s="675"/>
      <c r="M48" s="675"/>
      <c r="N48" s="675"/>
      <c r="O48" s="675"/>
      <c r="P48" s="377"/>
      <c r="Q48" s="378"/>
      <c r="V48" s="177"/>
      <c r="W48" s="353"/>
      <c r="X48" s="125">
        <f t="shared" si="2"/>
        <v>41679</v>
      </c>
      <c r="Y48" s="35"/>
      <c r="Z48" s="35"/>
      <c r="AA48" s="35"/>
      <c r="AB48" s="219">
        <f>(Y48-AA48)*0.2</f>
        <v>0</v>
      </c>
      <c r="AC48" s="35"/>
      <c r="AD48" s="35"/>
      <c r="AE48" s="35"/>
      <c r="AF48" s="219">
        <f>(AC48-AE48)*0.15</f>
        <v>0</v>
      </c>
      <c r="AG48" s="35"/>
      <c r="AH48" s="35"/>
      <c r="AI48" s="35"/>
      <c r="AJ48" s="219">
        <f>(AG48-AI48)*0.1</f>
        <v>0</v>
      </c>
      <c r="AK48" s="35"/>
      <c r="AL48" s="35"/>
      <c r="AM48" s="35"/>
      <c r="AN48" s="219">
        <f>(AK48-AM48)*0.05</f>
        <v>0</v>
      </c>
      <c r="AO48" s="349"/>
      <c r="AP48" s="349"/>
      <c r="AQ48" s="349"/>
      <c r="AR48" s="666"/>
      <c r="AS48" s="348"/>
      <c r="AT48" s="348"/>
      <c r="AU48" s="348"/>
      <c r="AV48" s="665"/>
      <c r="AW48" s="178"/>
    </row>
    <row r="49" spans="4:49" x14ac:dyDescent="0.25">
      <c r="D49" s="224" t="s">
        <v>49</v>
      </c>
      <c r="E49" s="435" t="s">
        <v>80</v>
      </c>
      <c r="F49" s="436"/>
      <c r="G49" s="436"/>
      <c r="H49" s="436"/>
      <c r="I49" s="436"/>
      <c r="J49" s="436"/>
      <c r="K49" s="436"/>
      <c r="L49" s="436"/>
      <c r="M49" s="676"/>
      <c r="N49" s="676"/>
      <c r="O49" s="676"/>
      <c r="P49" s="494"/>
      <c r="Q49" s="495"/>
      <c r="V49" s="177"/>
      <c r="W49" s="353"/>
      <c r="X49" s="125">
        <f t="shared" si="2"/>
        <v>41710</v>
      </c>
      <c r="Y49" s="35"/>
      <c r="Z49" s="35"/>
      <c r="AA49" s="35"/>
      <c r="AB49" s="219">
        <f>(Y49-AA49)*0.25</f>
        <v>0</v>
      </c>
      <c r="AC49" s="35"/>
      <c r="AD49" s="35"/>
      <c r="AE49" s="35"/>
      <c r="AF49" s="219">
        <f>(AC49-AE49)*0.2</f>
        <v>0</v>
      </c>
      <c r="AG49" s="35"/>
      <c r="AH49" s="35"/>
      <c r="AI49" s="35"/>
      <c r="AJ49" s="219">
        <f>(AG49-AI49)*0.15</f>
        <v>0</v>
      </c>
      <c r="AK49" s="35"/>
      <c r="AL49" s="35"/>
      <c r="AM49" s="35"/>
      <c r="AN49" s="219">
        <f>(AK49-AM49)*0.1</f>
        <v>0</v>
      </c>
      <c r="AO49" s="35"/>
      <c r="AP49" s="35"/>
      <c r="AQ49" s="35"/>
      <c r="AR49" s="219">
        <f>(AO49-AQ49)*0.05</f>
        <v>0</v>
      </c>
      <c r="AS49" s="349"/>
      <c r="AT49" s="349"/>
      <c r="AU49" s="349"/>
      <c r="AV49" s="666"/>
      <c r="AW49" s="178"/>
    </row>
    <row r="50" spans="4:49" ht="15.75" customHeight="1" x14ac:dyDescent="0.25">
      <c r="D50" s="221" t="s">
        <v>22</v>
      </c>
      <c r="E50" s="457" t="s">
        <v>78</v>
      </c>
      <c r="F50" s="458"/>
      <c r="G50" s="458"/>
      <c r="H50" s="458"/>
      <c r="I50" s="458"/>
      <c r="J50" s="458"/>
      <c r="K50" s="458"/>
      <c r="L50" s="458"/>
      <c r="M50" s="676"/>
      <c r="N50" s="676"/>
      <c r="O50" s="676"/>
      <c r="P50" s="494"/>
      <c r="Q50" s="495"/>
      <c r="V50" s="177"/>
      <c r="W50" s="353"/>
      <c r="X50" s="125">
        <f t="shared" si="2"/>
        <v>41741</v>
      </c>
      <c r="Y50" s="53"/>
      <c r="Z50" s="53"/>
      <c r="AA50" s="53"/>
      <c r="AB50" s="254">
        <f>(Y50-AA50)*0.3</f>
        <v>0</v>
      </c>
      <c r="AC50" s="53"/>
      <c r="AD50" s="53"/>
      <c r="AE50" s="53"/>
      <c r="AF50" s="254">
        <f>(AC50-AE50)*0.25</f>
        <v>0</v>
      </c>
      <c r="AG50" s="53"/>
      <c r="AH50" s="53"/>
      <c r="AI50" s="53"/>
      <c r="AJ50" s="254">
        <f>(AG50-AI50)*0.2</f>
        <v>0</v>
      </c>
      <c r="AK50" s="53"/>
      <c r="AL50" s="53"/>
      <c r="AM50" s="53"/>
      <c r="AN50" s="254">
        <f>(AK50-AM50)*0.15</f>
        <v>0</v>
      </c>
      <c r="AO50" s="53"/>
      <c r="AP50" s="53"/>
      <c r="AQ50" s="53"/>
      <c r="AR50" s="254">
        <f>(AO50-AQ50)*0.1</f>
        <v>0</v>
      </c>
      <c r="AS50" s="53"/>
      <c r="AT50" s="53"/>
      <c r="AU50" s="53"/>
      <c r="AV50" s="254">
        <f>(AS50-AU50)*0.05</f>
        <v>0</v>
      </c>
      <c r="AW50" s="178"/>
    </row>
    <row r="51" spans="4:49" x14ac:dyDescent="0.25">
      <c r="D51" s="696" t="s">
        <v>55</v>
      </c>
      <c r="E51" s="462" t="s">
        <v>79</v>
      </c>
      <c r="F51" s="463"/>
      <c r="G51" s="463"/>
      <c r="H51" s="463"/>
      <c r="I51" s="463"/>
      <c r="J51" s="463"/>
      <c r="K51" s="463"/>
      <c r="L51" s="463"/>
      <c r="M51" s="689"/>
      <c r="N51" s="689"/>
      <c r="O51" s="689"/>
      <c r="P51" s="373"/>
      <c r="Q51" s="374"/>
      <c r="V51" s="177"/>
      <c r="W51" s="353"/>
      <c r="X51" s="125">
        <f t="shared" si="2"/>
        <v>41772</v>
      </c>
      <c r="Y51" s="53"/>
      <c r="Z51" s="53"/>
      <c r="AA51" s="53"/>
      <c r="AB51" s="254">
        <f>(Y51-AA51)*0.35</f>
        <v>0</v>
      </c>
      <c r="AC51" s="53"/>
      <c r="AD51" s="53"/>
      <c r="AE51" s="53"/>
      <c r="AF51" s="254">
        <f>(AC51-AE51)*0.3</f>
        <v>0</v>
      </c>
      <c r="AG51" s="53"/>
      <c r="AH51" s="53"/>
      <c r="AI51" s="53"/>
      <c r="AJ51" s="254">
        <f t="shared" ref="AJ51" si="5">(AG51-AI51)*0.25</f>
        <v>0</v>
      </c>
      <c r="AK51" s="53"/>
      <c r="AL51" s="53"/>
      <c r="AM51" s="53"/>
      <c r="AN51" s="254">
        <f>(AK51-AM51)*0.2</f>
        <v>0</v>
      </c>
      <c r="AO51" s="53"/>
      <c r="AP51" s="53"/>
      <c r="AQ51" s="53"/>
      <c r="AR51" s="254">
        <f>(AO51-AQ51)*0.15</f>
        <v>0</v>
      </c>
      <c r="AS51" s="53"/>
      <c r="AT51" s="53"/>
      <c r="AU51" s="53"/>
      <c r="AV51" s="254">
        <f>(AS51-AU51)*0.1</f>
        <v>0</v>
      </c>
      <c r="AW51" s="178"/>
    </row>
    <row r="52" spans="4:49" x14ac:dyDescent="0.25">
      <c r="D52" s="697"/>
      <c r="E52" s="465" t="s">
        <v>15</v>
      </c>
      <c r="F52" s="466"/>
      <c r="G52" s="466"/>
      <c r="H52" s="466"/>
      <c r="I52" s="466"/>
      <c r="J52" s="466"/>
      <c r="K52" s="466"/>
      <c r="L52" s="466"/>
      <c r="M52" s="673"/>
      <c r="N52" s="673"/>
      <c r="O52" s="673"/>
      <c r="P52" s="654"/>
      <c r="Q52" s="674"/>
      <c r="V52" s="177"/>
      <c r="W52" s="353"/>
      <c r="X52" s="125">
        <f t="shared" si="2"/>
        <v>41803</v>
      </c>
      <c r="Y52" s="53"/>
      <c r="Z52" s="53"/>
      <c r="AA52" s="53"/>
      <c r="AB52" s="254">
        <f>(Y52-AA52)*0.4</f>
        <v>0</v>
      </c>
      <c r="AC52" s="53"/>
      <c r="AD52" s="53"/>
      <c r="AE52" s="53"/>
      <c r="AF52" s="254">
        <f>(AC52-AE52)*0.35</f>
        <v>0</v>
      </c>
      <c r="AG52" s="53"/>
      <c r="AH52" s="53"/>
      <c r="AI52" s="53"/>
      <c r="AJ52" s="254">
        <f>(AG52-AI52)*0.3</f>
        <v>0</v>
      </c>
      <c r="AK52" s="53"/>
      <c r="AL52" s="53"/>
      <c r="AM52" s="53"/>
      <c r="AN52" s="254">
        <f>(AK52-AM52)*0.25</f>
        <v>0</v>
      </c>
      <c r="AO52" s="53"/>
      <c r="AP52" s="53"/>
      <c r="AQ52" s="53"/>
      <c r="AR52" s="254">
        <f>(AO52-AQ52)*0.2</f>
        <v>0</v>
      </c>
      <c r="AS52" s="53"/>
      <c r="AT52" s="53"/>
      <c r="AU52" s="53"/>
      <c r="AV52" s="254">
        <f>(AS52-AU52)*0.15</f>
        <v>0</v>
      </c>
      <c r="AW52" s="178"/>
    </row>
    <row r="53" spans="4:49" x14ac:dyDescent="0.25">
      <c r="D53" s="697"/>
      <c r="E53" s="465" t="s">
        <v>16</v>
      </c>
      <c r="F53" s="466"/>
      <c r="G53" s="466"/>
      <c r="H53" s="466"/>
      <c r="I53" s="466"/>
      <c r="J53" s="466"/>
      <c r="K53" s="466"/>
      <c r="L53" s="466"/>
      <c r="M53" s="673"/>
      <c r="N53" s="673"/>
      <c r="O53" s="673"/>
      <c r="P53" s="654"/>
      <c r="Q53" s="674"/>
      <c r="V53" s="177"/>
      <c r="W53" s="353"/>
      <c r="X53" s="125">
        <f t="shared" si="2"/>
        <v>41834</v>
      </c>
      <c r="Y53" s="54"/>
      <c r="Z53" s="54"/>
      <c r="AA53" s="54"/>
      <c r="AB53" s="255">
        <f>(Y53-AA53)*0.4</f>
        <v>0</v>
      </c>
      <c r="AC53" s="53"/>
      <c r="AD53" s="53"/>
      <c r="AE53" s="53"/>
      <c r="AF53" s="254">
        <f>(AC53-AE53)*0.4</f>
        <v>0</v>
      </c>
      <c r="AG53" s="53"/>
      <c r="AH53" s="53"/>
      <c r="AI53" s="53"/>
      <c r="AJ53" s="254">
        <f>(AG53-AI53)*0.35</f>
        <v>0</v>
      </c>
      <c r="AK53" s="53"/>
      <c r="AL53" s="53"/>
      <c r="AM53" s="53"/>
      <c r="AN53" s="254">
        <f>(AK53-AM53)*0.3</f>
        <v>0</v>
      </c>
      <c r="AO53" s="53"/>
      <c r="AP53" s="53"/>
      <c r="AQ53" s="53"/>
      <c r="AR53" s="254">
        <f>(AO53-AQ53)*0.25</f>
        <v>0</v>
      </c>
      <c r="AS53" s="53"/>
      <c r="AT53" s="53"/>
      <c r="AU53" s="53"/>
      <c r="AV53" s="254">
        <f>(AS53-AU53)*0.2</f>
        <v>0</v>
      </c>
      <c r="AW53" s="178"/>
    </row>
    <row r="54" spans="4:49" x14ac:dyDescent="0.25">
      <c r="D54" s="697"/>
      <c r="E54" s="468" t="s">
        <v>225</v>
      </c>
      <c r="F54" s="469"/>
      <c r="G54" s="469"/>
      <c r="H54" s="469"/>
      <c r="I54" s="469"/>
      <c r="J54" s="469"/>
      <c r="K54" s="469"/>
      <c r="L54" s="469"/>
      <c r="M54" s="469"/>
      <c r="N54" s="469"/>
      <c r="O54" s="469"/>
      <c r="P54" s="469"/>
      <c r="Q54" s="470"/>
      <c r="V54" s="177"/>
      <c r="W54" s="353"/>
      <c r="X54" s="125">
        <f t="shared" ref="X54" si="6">X53+31</f>
        <v>41865</v>
      </c>
      <c r="Y54" s="54"/>
      <c r="Z54" s="54"/>
      <c r="AA54" s="54"/>
      <c r="AB54" s="255">
        <f t="shared" ref="AB54" si="7">(Y54-AA54)*0.4</f>
        <v>0</v>
      </c>
      <c r="AC54" s="54"/>
      <c r="AD54" s="54"/>
      <c r="AE54" s="54"/>
      <c r="AF54" s="255">
        <f t="shared" ref="AF54" si="8">(AC54-AE54)*0.4</f>
        <v>0</v>
      </c>
      <c r="AG54" s="53"/>
      <c r="AH54" s="53"/>
      <c r="AI54" s="53"/>
      <c r="AJ54" s="254">
        <f>(AG54-AI54)*0.4</f>
        <v>0</v>
      </c>
      <c r="AK54" s="53"/>
      <c r="AL54" s="53"/>
      <c r="AM54" s="53"/>
      <c r="AN54" s="254">
        <f>(AK54-AM54)*0.35</f>
        <v>0</v>
      </c>
      <c r="AO54" s="53"/>
      <c r="AP54" s="53"/>
      <c r="AQ54" s="53"/>
      <c r="AR54" s="254">
        <f>(AO54-AQ54)*0.3</f>
        <v>0</v>
      </c>
      <c r="AS54" s="53"/>
      <c r="AT54" s="53"/>
      <c r="AU54" s="53"/>
      <c r="AV54" s="254">
        <f>(AS54-AU54)*0.25</f>
        <v>0</v>
      </c>
      <c r="AW54" s="178"/>
    </row>
    <row r="55" spans="4:49" ht="33.75" customHeight="1" x14ac:dyDescent="0.25">
      <c r="D55" s="697"/>
      <c r="E55" s="468" t="s">
        <v>226</v>
      </c>
      <c r="F55" s="481"/>
      <c r="G55" s="481"/>
      <c r="H55" s="481"/>
      <c r="I55" s="481"/>
      <c r="J55" s="481"/>
      <c r="K55" s="481"/>
      <c r="L55" s="481"/>
      <c r="M55" s="481"/>
      <c r="N55" s="481"/>
      <c r="O55" s="481"/>
      <c r="P55" s="481"/>
      <c r="Q55" s="482"/>
      <c r="V55" s="177"/>
      <c r="W55" s="353"/>
      <c r="X55" s="125">
        <f t="shared" ref="X55:X68" si="9">X54+31</f>
        <v>41896</v>
      </c>
      <c r="Y55" s="54"/>
      <c r="Z55" s="54"/>
      <c r="AA55" s="54"/>
      <c r="AB55" s="255">
        <f t="shared" ref="AB55:AB68" si="10">(Y55-AA55)*0.4</f>
        <v>0</v>
      </c>
      <c r="AC55" s="54"/>
      <c r="AD55" s="54"/>
      <c r="AE55" s="54"/>
      <c r="AF55" s="255">
        <f t="shared" ref="AF55:AF68" si="11">(AC55-AE55)*0.4</f>
        <v>0</v>
      </c>
      <c r="AG55" s="54"/>
      <c r="AH55" s="54"/>
      <c r="AI55" s="54"/>
      <c r="AJ55" s="255">
        <f t="shared" ref="AJ55:AJ68" si="12">(AG55-AI55)*0.4</f>
        <v>0</v>
      </c>
      <c r="AK55" s="53"/>
      <c r="AL55" s="53"/>
      <c r="AM55" s="53"/>
      <c r="AN55" s="254">
        <f>(AK55-AM55)*0.4</f>
        <v>0</v>
      </c>
      <c r="AO55" s="53"/>
      <c r="AP55" s="53"/>
      <c r="AQ55" s="53"/>
      <c r="AR55" s="254">
        <f>(AO55-AQ55)*0.35</f>
        <v>0</v>
      </c>
      <c r="AS55" s="53"/>
      <c r="AT55" s="53"/>
      <c r="AU55" s="53"/>
      <c r="AV55" s="254">
        <f>(AS55-AU55)*0.3</f>
        <v>0</v>
      </c>
      <c r="AW55" s="178"/>
    </row>
    <row r="56" spans="4:49" x14ac:dyDescent="0.25">
      <c r="D56" s="697"/>
      <c r="E56" s="465" t="s">
        <v>54</v>
      </c>
      <c r="F56" s="466"/>
      <c r="G56" s="466"/>
      <c r="H56" s="466"/>
      <c r="I56" s="466"/>
      <c r="J56" s="466"/>
      <c r="K56" s="466"/>
      <c r="L56" s="466"/>
      <c r="M56" s="673"/>
      <c r="N56" s="673"/>
      <c r="O56" s="673"/>
      <c r="P56" s="654"/>
      <c r="Q56" s="674"/>
      <c r="V56" s="177"/>
      <c r="W56" s="353"/>
      <c r="X56" s="125">
        <f t="shared" si="9"/>
        <v>41927</v>
      </c>
      <c r="Y56" s="54"/>
      <c r="Z56" s="54"/>
      <c r="AA56" s="54"/>
      <c r="AB56" s="255">
        <f t="shared" si="10"/>
        <v>0</v>
      </c>
      <c r="AC56" s="54"/>
      <c r="AD56" s="54"/>
      <c r="AE56" s="54"/>
      <c r="AF56" s="255">
        <f t="shared" si="11"/>
        <v>0</v>
      </c>
      <c r="AG56" s="54"/>
      <c r="AH56" s="54"/>
      <c r="AI56" s="54"/>
      <c r="AJ56" s="255">
        <f t="shared" si="12"/>
        <v>0</v>
      </c>
      <c r="AK56" s="54"/>
      <c r="AL56" s="54"/>
      <c r="AM56" s="54"/>
      <c r="AN56" s="255">
        <f t="shared" ref="AN56:AN68" si="13">(AK56-AM56)*0.4</f>
        <v>0</v>
      </c>
      <c r="AO56" s="53"/>
      <c r="AP56" s="53"/>
      <c r="AQ56" s="53"/>
      <c r="AR56" s="254">
        <f>(AO56-AQ56)*0.4</f>
        <v>0</v>
      </c>
      <c r="AS56" s="53"/>
      <c r="AT56" s="53"/>
      <c r="AU56" s="53"/>
      <c r="AV56" s="254">
        <f>(AS56-AU56)*0.35</f>
        <v>0</v>
      </c>
      <c r="AW56" s="178"/>
    </row>
    <row r="57" spans="4:49" x14ac:dyDescent="0.25">
      <c r="D57" s="698"/>
      <c r="E57" s="684" t="s">
        <v>62</v>
      </c>
      <c r="F57" s="685"/>
      <c r="G57" s="685"/>
      <c r="H57" s="685"/>
      <c r="I57" s="685"/>
      <c r="J57" s="685"/>
      <c r="K57" s="685"/>
      <c r="L57" s="685"/>
      <c r="M57" s="675"/>
      <c r="N57" s="675"/>
      <c r="O57" s="675"/>
      <c r="P57" s="377"/>
      <c r="Q57" s="378"/>
      <c r="V57" s="177"/>
      <c r="W57" s="353"/>
      <c r="X57" s="125">
        <f t="shared" si="9"/>
        <v>41958</v>
      </c>
      <c r="Y57" s="54"/>
      <c r="Z57" s="54"/>
      <c r="AA57" s="54"/>
      <c r="AB57" s="255">
        <f t="shared" si="10"/>
        <v>0</v>
      </c>
      <c r="AC57" s="54"/>
      <c r="AD57" s="54"/>
      <c r="AE57" s="54"/>
      <c r="AF57" s="255">
        <f t="shared" si="11"/>
        <v>0</v>
      </c>
      <c r="AG57" s="54"/>
      <c r="AH57" s="54"/>
      <c r="AI57" s="54"/>
      <c r="AJ57" s="255">
        <f t="shared" si="12"/>
        <v>0</v>
      </c>
      <c r="AK57" s="54"/>
      <c r="AL57" s="54"/>
      <c r="AM57" s="54"/>
      <c r="AN57" s="255">
        <f t="shared" si="13"/>
        <v>0</v>
      </c>
      <c r="AO57" s="259"/>
      <c r="AP57" s="259"/>
      <c r="AQ57" s="259"/>
      <c r="AR57" s="255">
        <f t="shared" ref="AR57:AR68" si="14">(AO57-AQ57)*0.4</f>
        <v>0</v>
      </c>
      <c r="AS57" s="53"/>
      <c r="AT57" s="53"/>
      <c r="AU57" s="53"/>
      <c r="AV57" s="254">
        <f>(AS57-AU57)*0.4</f>
        <v>0</v>
      </c>
      <c r="AW57" s="178"/>
    </row>
    <row r="58" spans="4:49" x14ac:dyDescent="0.25">
      <c r="D58" s="438" t="s">
        <v>20</v>
      </c>
      <c r="E58" s="441" t="s">
        <v>97</v>
      </c>
      <c r="F58" s="442"/>
      <c r="G58" s="442"/>
      <c r="H58" s="442"/>
      <c r="I58" s="442"/>
      <c r="J58" s="442"/>
      <c r="K58" s="442"/>
      <c r="L58" s="442"/>
      <c r="M58" s="689"/>
      <c r="N58" s="689"/>
      <c r="O58" s="689"/>
      <c r="P58" s="373"/>
      <c r="Q58" s="374"/>
      <c r="V58" s="177"/>
      <c r="W58" s="353"/>
      <c r="X58" s="125">
        <f t="shared" si="9"/>
        <v>41989</v>
      </c>
      <c r="Y58" s="54"/>
      <c r="Z58" s="54"/>
      <c r="AA58" s="54"/>
      <c r="AB58" s="255">
        <f t="shared" si="10"/>
        <v>0</v>
      </c>
      <c r="AC58" s="54"/>
      <c r="AD58" s="54"/>
      <c r="AE58" s="54"/>
      <c r="AF58" s="255">
        <f t="shared" si="11"/>
        <v>0</v>
      </c>
      <c r="AG58" s="54"/>
      <c r="AH58" s="54"/>
      <c r="AI58" s="54"/>
      <c r="AJ58" s="255">
        <f t="shared" si="12"/>
        <v>0</v>
      </c>
      <c r="AK58" s="54"/>
      <c r="AL58" s="54"/>
      <c r="AM58" s="54"/>
      <c r="AN58" s="255">
        <f t="shared" si="13"/>
        <v>0</v>
      </c>
      <c r="AO58" s="259"/>
      <c r="AP58" s="259"/>
      <c r="AQ58" s="259"/>
      <c r="AR58" s="255">
        <f t="shared" si="14"/>
        <v>0</v>
      </c>
      <c r="AS58" s="259"/>
      <c r="AT58" s="259"/>
      <c r="AU58" s="259"/>
      <c r="AV58" s="255">
        <f t="shared" ref="AV58:AV67" si="15">(AS58-AU58)*0.4</f>
        <v>0</v>
      </c>
      <c r="AW58" s="178"/>
    </row>
    <row r="59" spans="4:49" x14ac:dyDescent="0.25">
      <c r="D59" s="440"/>
      <c r="E59" s="444" t="s">
        <v>96</v>
      </c>
      <c r="F59" s="673"/>
      <c r="G59" s="673"/>
      <c r="H59" s="673"/>
      <c r="I59" s="673"/>
      <c r="J59" s="673"/>
      <c r="K59" s="673"/>
      <c r="L59" s="673"/>
      <c r="M59" s="673"/>
      <c r="N59" s="673"/>
      <c r="O59" s="673"/>
      <c r="P59" s="654"/>
      <c r="Q59" s="674"/>
      <c r="V59" s="177"/>
      <c r="W59" s="353"/>
      <c r="X59" s="125">
        <f t="shared" si="9"/>
        <v>42020</v>
      </c>
      <c r="Y59" s="54"/>
      <c r="Z59" s="54"/>
      <c r="AA59" s="54"/>
      <c r="AB59" s="255">
        <f t="shared" si="10"/>
        <v>0</v>
      </c>
      <c r="AC59" s="54"/>
      <c r="AD59" s="54"/>
      <c r="AE59" s="54"/>
      <c r="AF59" s="255">
        <f t="shared" si="11"/>
        <v>0</v>
      </c>
      <c r="AG59" s="54"/>
      <c r="AH59" s="54"/>
      <c r="AI59" s="54"/>
      <c r="AJ59" s="255">
        <f t="shared" si="12"/>
        <v>0</v>
      </c>
      <c r="AK59" s="54"/>
      <c r="AL59" s="54"/>
      <c r="AM59" s="54"/>
      <c r="AN59" s="255">
        <f t="shared" si="13"/>
        <v>0</v>
      </c>
      <c r="AO59" s="259"/>
      <c r="AP59" s="259"/>
      <c r="AQ59" s="259"/>
      <c r="AR59" s="255">
        <f t="shared" si="14"/>
        <v>0</v>
      </c>
      <c r="AS59" s="259"/>
      <c r="AT59" s="259"/>
      <c r="AU59" s="259"/>
      <c r="AV59" s="255">
        <f t="shared" si="15"/>
        <v>0</v>
      </c>
      <c r="AW59" s="178"/>
    </row>
    <row r="60" spans="4:49" x14ac:dyDescent="0.25">
      <c r="D60" s="440"/>
      <c r="E60" s="444" t="s">
        <v>99</v>
      </c>
      <c r="F60" s="673"/>
      <c r="G60" s="673"/>
      <c r="H60" s="673"/>
      <c r="I60" s="673"/>
      <c r="J60" s="673"/>
      <c r="K60" s="673"/>
      <c r="L60" s="673"/>
      <c r="M60" s="673"/>
      <c r="N60" s="673"/>
      <c r="O60" s="673"/>
      <c r="P60" s="654"/>
      <c r="Q60" s="674"/>
      <c r="V60" s="177"/>
      <c r="W60" s="353"/>
      <c r="X60" s="125">
        <f t="shared" si="9"/>
        <v>42051</v>
      </c>
      <c r="Y60" s="54"/>
      <c r="Z60" s="54"/>
      <c r="AA60" s="54"/>
      <c r="AB60" s="255">
        <f t="shared" si="10"/>
        <v>0</v>
      </c>
      <c r="AC60" s="54"/>
      <c r="AD60" s="54"/>
      <c r="AE60" s="54"/>
      <c r="AF60" s="255">
        <f t="shared" si="11"/>
        <v>0</v>
      </c>
      <c r="AG60" s="54"/>
      <c r="AH60" s="54"/>
      <c r="AI60" s="54"/>
      <c r="AJ60" s="255">
        <f t="shared" si="12"/>
        <v>0</v>
      </c>
      <c r="AK60" s="54"/>
      <c r="AL60" s="54"/>
      <c r="AM60" s="54"/>
      <c r="AN60" s="255">
        <f t="shared" si="13"/>
        <v>0</v>
      </c>
      <c r="AO60" s="259"/>
      <c r="AP60" s="259"/>
      <c r="AQ60" s="259"/>
      <c r="AR60" s="255">
        <f t="shared" si="14"/>
        <v>0</v>
      </c>
      <c r="AS60" s="259"/>
      <c r="AT60" s="259"/>
      <c r="AU60" s="259"/>
      <c r="AV60" s="255">
        <f t="shared" si="15"/>
        <v>0</v>
      </c>
      <c r="AW60" s="178"/>
    </row>
    <row r="61" spans="4:49" x14ac:dyDescent="0.25">
      <c r="D61" s="440"/>
      <c r="E61" s="447" t="s">
        <v>98</v>
      </c>
      <c r="F61" s="448"/>
      <c r="G61" s="448"/>
      <c r="H61" s="448"/>
      <c r="I61" s="448"/>
      <c r="J61" s="448"/>
      <c r="K61" s="448"/>
      <c r="L61" s="448"/>
      <c r="M61" s="675"/>
      <c r="N61" s="675"/>
      <c r="O61" s="675"/>
      <c r="P61" s="377"/>
      <c r="Q61" s="378"/>
      <c r="V61" s="177"/>
      <c r="W61" s="353"/>
      <c r="X61" s="125">
        <f t="shared" si="9"/>
        <v>42082</v>
      </c>
      <c r="Y61" s="54"/>
      <c r="Z61" s="54"/>
      <c r="AA61" s="54"/>
      <c r="AB61" s="255">
        <f t="shared" si="10"/>
        <v>0</v>
      </c>
      <c r="AC61" s="54"/>
      <c r="AD61" s="54"/>
      <c r="AE61" s="54"/>
      <c r="AF61" s="255">
        <f t="shared" si="11"/>
        <v>0</v>
      </c>
      <c r="AG61" s="54"/>
      <c r="AH61" s="54"/>
      <c r="AI61" s="54"/>
      <c r="AJ61" s="255">
        <f t="shared" si="12"/>
        <v>0</v>
      </c>
      <c r="AK61" s="54"/>
      <c r="AL61" s="54"/>
      <c r="AM61" s="54"/>
      <c r="AN61" s="255">
        <f t="shared" si="13"/>
        <v>0</v>
      </c>
      <c r="AO61" s="259"/>
      <c r="AP61" s="259"/>
      <c r="AQ61" s="259"/>
      <c r="AR61" s="255">
        <f t="shared" si="14"/>
        <v>0</v>
      </c>
      <c r="AS61" s="259"/>
      <c r="AT61" s="259"/>
      <c r="AU61" s="259"/>
      <c r="AV61" s="255">
        <f t="shared" si="15"/>
        <v>0</v>
      </c>
      <c r="AW61" s="178"/>
    </row>
    <row r="62" spans="4:49" x14ac:dyDescent="0.25">
      <c r="D62" s="438" t="s">
        <v>21</v>
      </c>
      <c r="E62" s="687" t="s">
        <v>101</v>
      </c>
      <c r="F62" s="688"/>
      <c r="G62" s="688"/>
      <c r="H62" s="688"/>
      <c r="I62" s="688"/>
      <c r="J62" s="688"/>
      <c r="K62" s="688"/>
      <c r="L62" s="688"/>
      <c r="M62" s="689"/>
      <c r="N62" s="689"/>
      <c r="O62" s="689"/>
      <c r="P62" s="373"/>
      <c r="Q62" s="374"/>
      <c r="V62" s="177"/>
      <c r="W62" s="353"/>
      <c r="X62" s="125">
        <f t="shared" si="9"/>
        <v>42113</v>
      </c>
      <c r="Y62" s="54"/>
      <c r="Z62" s="54"/>
      <c r="AA62" s="54"/>
      <c r="AB62" s="255">
        <f t="shared" si="10"/>
        <v>0</v>
      </c>
      <c r="AC62" s="54"/>
      <c r="AD62" s="54"/>
      <c r="AE62" s="54"/>
      <c r="AF62" s="255">
        <f t="shared" si="11"/>
        <v>0</v>
      </c>
      <c r="AG62" s="54"/>
      <c r="AH62" s="54"/>
      <c r="AI62" s="54"/>
      <c r="AJ62" s="255">
        <f t="shared" si="12"/>
        <v>0</v>
      </c>
      <c r="AK62" s="54"/>
      <c r="AL62" s="54"/>
      <c r="AM62" s="54"/>
      <c r="AN62" s="255">
        <f t="shared" si="13"/>
        <v>0</v>
      </c>
      <c r="AO62" s="259"/>
      <c r="AP62" s="259"/>
      <c r="AQ62" s="259"/>
      <c r="AR62" s="255">
        <f t="shared" si="14"/>
        <v>0</v>
      </c>
      <c r="AS62" s="259"/>
      <c r="AT62" s="259"/>
      <c r="AU62" s="259"/>
      <c r="AV62" s="255">
        <f t="shared" si="15"/>
        <v>0</v>
      </c>
      <c r="AW62" s="178"/>
    </row>
    <row r="63" spans="4:49" x14ac:dyDescent="0.25">
      <c r="D63" s="678"/>
      <c r="E63" s="454" t="s">
        <v>100</v>
      </c>
      <c r="F63" s="675"/>
      <c r="G63" s="675"/>
      <c r="H63" s="675"/>
      <c r="I63" s="675"/>
      <c r="J63" s="675"/>
      <c r="K63" s="675"/>
      <c r="L63" s="675"/>
      <c r="M63" s="675"/>
      <c r="N63" s="675"/>
      <c r="O63" s="675"/>
      <c r="P63" s="377"/>
      <c r="Q63" s="378"/>
      <c r="V63" s="177"/>
      <c r="W63" s="353"/>
      <c r="X63" s="125">
        <f t="shared" si="9"/>
        <v>42144</v>
      </c>
      <c r="Y63" s="54"/>
      <c r="Z63" s="54"/>
      <c r="AA63" s="54"/>
      <c r="AB63" s="255">
        <f t="shared" si="10"/>
        <v>0</v>
      </c>
      <c r="AC63" s="54"/>
      <c r="AD63" s="54"/>
      <c r="AE63" s="54"/>
      <c r="AF63" s="255">
        <f t="shared" si="11"/>
        <v>0</v>
      </c>
      <c r="AG63" s="54"/>
      <c r="AH63" s="54"/>
      <c r="AI63" s="54"/>
      <c r="AJ63" s="255">
        <f t="shared" si="12"/>
        <v>0</v>
      </c>
      <c r="AK63" s="54"/>
      <c r="AL63" s="54"/>
      <c r="AM63" s="54"/>
      <c r="AN63" s="255">
        <f t="shared" si="13"/>
        <v>0</v>
      </c>
      <c r="AO63" s="259"/>
      <c r="AP63" s="259"/>
      <c r="AQ63" s="259"/>
      <c r="AR63" s="255">
        <f t="shared" si="14"/>
        <v>0</v>
      </c>
      <c r="AS63" s="259"/>
      <c r="AT63" s="259"/>
      <c r="AU63" s="259"/>
      <c r="AV63" s="255">
        <f t="shared" si="15"/>
        <v>0</v>
      </c>
      <c r="AW63" s="178"/>
    </row>
    <row r="64" spans="4:49" ht="15" customHeight="1" x14ac:dyDescent="0.25">
      <c r="D64" s="231" t="s">
        <v>109</v>
      </c>
      <c r="E64" s="502" t="s">
        <v>177</v>
      </c>
      <c r="F64" s="490"/>
      <c r="G64" s="490"/>
      <c r="H64" s="490"/>
      <c r="I64" s="490"/>
      <c r="J64" s="490"/>
      <c r="K64" s="490"/>
      <c r="L64" s="490"/>
      <c r="M64" s="676"/>
      <c r="N64" s="676"/>
      <c r="O64" s="676"/>
      <c r="P64" s="494"/>
      <c r="Q64" s="495"/>
      <c r="V64" s="177"/>
      <c r="W64" s="353"/>
      <c r="X64" s="125">
        <f t="shared" si="9"/>
        <v>42175</v>
      </c>
      <c r="Y64" s="54"/>
      <c r="Z64" s="54"/>
      <c r="AA64" s="54"/>
      <c r="AB64" s="255">
        <f t="shared" si="10"/>
        <v>0</v>
      </c>
      <c r="AC64" s="54"/>
      <c r="AD64" s="54"/>
      <c r="AE64" s="54"/>
      <c r="AF64" s="255">
        <f t="shared" si="11"/>
        <v>0</v>
      </c>
      <c r="AG64" s="54"/>
      <c r="AH64" s="54"/>
      <c r="AI64" s="54"/>
      <c r="AJ64" s="255">
        <f t="shared" si="12"/>
        <v>0</v>
      </c>
      <c r="AK64" s="54"/>
      <c r="AL64" s="54"/>
      <c r="AM64" s="54"/>
      <c r="AN64" s="255">
        <f t="shared" si="13"/>
        <v>0</v>
      </c>
      <c r="AO64" s="259"/>
      <c r="AP64" s="259"/>
      <c r="AQ64" s="259"/>
      <c r="AR64" s="255">
        <f t="shared" si="14"/>
        <v>0</v>
      </c>
      <c r="AS64" s="259"/>
      <c r="AT64" s="259"/>
      <c r="AU64" s="259"/>
      <c r="AV64" s="255">
        <f t="shared" si="15"/>
        <v>0</v>
      </c>
      <c r="AW64" s="178"/>
    </row>
    <row r="65" spans="4:49" x14ac:dyDescent="0.25">
      <c r="D65" s="231" t="s">
        <v>152</v>
      </c>
      <c r="E65" s="489" t="s">
        <v>237</v>
      </c>
      <c r="F65" s="490"/>
      <c r="G65" s="490"/>
      <c r="H65" s="490"/>
      <c r="I65" s="490"/>
      <c r="J65" s="490"/>
      <c r="K65" s="490"/>
      <c r="L65" s="490"/>
      <c r="M65" s="676"/>
      <c r="N65" s="676"/>
      <c r="O65" s="676"/>
      <c r="P65" s="694"/>
      <c r="Q65" s="695"/>
      <c r="V65" s="177"/>
      <c r="W65" s="353"/>
      <c r="X65" s="125">
        <f t="shared" si="9"/>
        <v>42206</v>
      </c>
      <c r="Y65" s="54"/>
      <c r="Z65" s="54"/>
      <c r="AA65" s="54"/>
      <c r="AB65" s="255">
        <f t="shared" si="10"/>
        <v>0</v>
      </c>
      <c r="AC65" s="54"/>
      <c r="AD65" s="54"/>
      <c r="AE65" s="54"/>
      <c r="AF65" s="255">
        <f t="shared" si="11"/>
        <v>0</v>
      </c>
      <c r="AG65" s="54"/>
      <c r="AH65" s="54"/>
      <c r="AI65" s="54"/>
      <c r="AJ65" s="255">
        <f t="shared" si="12"/>
        <v>0</v>
      </c>
      <c r="AK65" s="54"/>
      <c r="AL65" s="54"/>
      <c r="AM65" s="54"/>
      <c r="AN65" s="255">
        <f t="shared" si="13"/>
        <v>0</v>
      </c>
      <c r="AO65" s="259"/>
      <c r="AP65" s="259"/>
      <c r="AQ65" s="259"/>
      <c r="AR65" s="255">
        <f t="shared" si="14"/>
        <v>0</v>
      </c>
      <c r="AS65" s="259"/>
      <c r="AT65" s="259"/>
      <c r="AU65" s="259"/>
      <c r="AV65" s="255">
        <f t="shared" si="15"/>
        <v>0</v>
      </c>
      <c r="AW65" s="178"/>
    </row>
    <row r="66" spans="4:49" x14ac:dyDescent="0.25">
      <c r="D66" s="438" t="s">
        <v>95</v>
      </c>
      <c r="E66" s="690" t="s">
        <v>92</v>
      </c>
      <c r="F66" s="689"/>
      <c r="G66" s="689"/>
      <c r="H66" s="689"/>
      <c r="I66" s="689"/>
      <c r="J66" s="689"/>
      <c r="K66" s="689"/>
      <c r="L66" s="689"/>
      <c r="M66" s="689"/>
      <c r="N66" s="689"/>
      <c r="O66" s="689"/>
      <c r="P66" s="373"/>
      <c r="Q66" s="374"/>
      <c r="V66" s="177"/>
      <c r="W66" s="353"/>
      <c r="X66" s="125">
        <f t="shared" si="9"/>
        <v>42237</v>
      </c>
      <c r="Y66" s="54"/>
      <c r="Z66" s="54"/>
      <c r="AA66" s="54"/>
      <c r="AB66" s="255">
        <f t="shared" si="10"/>
        <v>0</v>
      </c>
      <c r="AC66" s="54"/>
      <c r="AD66" s="54"/>
      <c r="AE66" s="54"/>
      <c r="AF66" s="255">
        <f t="shared" si="11"/>
        <v>0</v>
      </c>
      <c r="AG66" s="54"/>
      <c r="AH66" s="54"/>
      <c r="AI66" s="54"/>
      <c r="AJ66" s="255">
        <f t="shared" si="12"/>
        <v>0</v>
      </c>
      <c r="AK66" s="54"/>
      <c r="AL66" s="54"/>
      <c r="AM66" s="54"/>
      <c r="AN66" s="255">
        <f t="shared" si="13"/>
        <v>0</v>
      </c>
      <c r="AO66" s="259"/>
      <c r="AP66" s="259"/>
      <c r="AQ66" s="259"/>
      <c r="AR66" s="255">
        <f t="shared" si="14"/>
        <v>0</v>
      </c>
      <c r="AS66" s="259"/>
      <c r="AT66" s="259"/>
      <c r="AU66" s="259"/>
      <c r="AV66" s="255">
        <f t="shared" si="15"/>
        <v>0</v>
      </c>
      <c r="AW66" s="178"/>
    </row>
    <row r="67" spans="4:49" x14ac:dyDescent="0.25">
      <c r="D67" s="677"/>
      <c r="E67" s="691" t="s">
        <v>93</v>
      </c>
      <c r="F67" s="673"/>
      <c r="G67" s="673"/>
      <c r="H67" s="673"/>
      <c r="I67" s="673"/>
      <c r="J67" s="673"/>
      <c r="K67" s="673"/>
      <c r="L67" s="673"/>
      <c r="M67" s="673"/>
      <c r="N67" s="673"/>
      <c r="O67" s="673"/>
      <c r="P67" s="654"/>
      <c r="Q67" s="674"/>
      <c r="V67" s="177"/>
      <c r="W67" s="353"/>
      <c r="X67" s="125">
        <f t="shared" si="9"/>
        <v>42268</v>
      </c>
      <c r="Y67" s="54"/>
      <c r="Z67" s="54"/>
      <c r="AA67" s="54"/>
      <c r="AB67" s="255">
        <f t="shared" si="10"/>
        <v>0</v>
      </c>
      <c r="AC67" s="54"/>
      <c r="AD67" s="54"/>
      <c r="AE67" s="54"/>
      <c r="AF67" s="255">
        <f t="shared" si="11"/>
        <v>0</v>
      </c>
      <c r="AG67" s="54"/>
      <c r="AH67" s="54"/>
      <c r="AI67" s="54"/>
      <c r="AJ67" s="255">
        <f t="shared" si="12"/>
        <v>0</v>
      </c>
      <c r="AK67" s="54"/>
      <c r="AL67" s="54"/>
      <c r="AM67" s="54"/>
      <c r="AN67" s="255">
        <f t="shared" si="13"/>
        <v>0</v>
      </c>
      <c r="AO67" s="259"/>
      <c r="AP67" s="259"/>
      <c r="AQ67" s="259"/>
      <c r="AR67" s="255">
        <f t="shared" si="14"/>
        <v>0</v>
      </c>
      <c r="AS67" s="259"/>
      <c r="AT67" s="259"/>
      <c r="AU67" s="259"/>
      <c r="AV67" s="255">
        <f t="shared" si="15"/>
        <v>0</v>
      </c>
      <c r="AW67" s="178"/>
    </row>
    <row r="68" spans="4:49" x14ac:dyDescent="0.25">
      <c r="D68" s="678"/>
      <c r="E68" s="692" t="s">
        <v>94</v>
      </c>
      <c r="F68" s="675"/>
      <c r="G68" s="675"/>
      <c r="H68" s="675"/>
      <c r="I68" s="675"/>
      <c r="J68" s="675"/>
      <c r="K68" s="675"/>
      <c r="L68" s="675"/>
      <c r="M68" s="675"/>
      <c r="N68" s="675"/>
      <c r="O68" s="675"/>
      <c r="P68" s="377"/>
      <c r="Q68" s="378"/>
      <c r="V68" s="177"/>
      <c r="W68" s="353"/>
      <c r="X68" s="125">
        <f t="shared" si="9"/>
        <v>42299</v>
      </c>
      <c r="Y68" s="54"/>
      <c r="Z68" s="54"/>
      <c r="AA68" s="54"/>
      <c r="AB68" s="255">
        <f t="shared" si="10"/>
        <v>0</v>
      </c>
      <c r="AC68" s="54"/>
      <c r="AD68" s="54"/>
      <c r="AE68" s="54"/>
      <c r="AF68" s="255">
        <f t="shared" si="11"/>
        <v>0</v>
      </c>
      <c r="AG68" s="54"/>
      <c r="AH68" s="54"/>
      <c r="AI68" s="54"/>
      <c r="AJ68" s="255">
        <f t="shared" si="12"/>
        <v>0</v>
      </c>
      <c r="AK68" s="54"/>
      <c r="AL68" s="54"/>
      <c r="AM68" s="54"/>
      <c r="AN68" s="255">
        <f t="shared" si="13"/>
        <v>0</v>
      </c>
      <c r="AO68" s="259"/>
      <c r="AP68" s="259"/>
      <c r="AQ68" s="259"/>
      <c r="AR68" s="255">
        <f t="shared" si="14"/>
        <v>0</v>
      </c>
      <c r="AS68" s="259"/>
      <c r="AT68" s="259"/>
      <c r="AU68" s="259"/>
      <c r="AV68" s="255">
        <f>(AS68-AU68)*0.4</f>
        <v>0</v>
      </c>
      <c r="AW68" s="178"/>
    </row>
    <row r="69" spans="4:49" x14ac:dyDescent="0.25">
      <c r="D69" s="221" t="s">
        <v>23</v>
      </c>
      <c r="E69" s="457" t="s">
        <v>2</v>
      </c>
      <c r="F69" s="458"/>
      <c r="G69" s="458"/>
      <c r="H69" s="458"/>
      <c r="I69" s="458"/>
      <c r="J69" s="458"/>
      <c r="K69" s="458"/>
      <c r="L69" s="458"/>
      <c r="M69" s="676"/>
      <c r="N69" s="676"/>
      <c r="O69" s="676"/>
      <c r="P69" s="494"/>
      <c r="Q69" s="495"/>
      <c r="V69" s="177"/>
      <c r="W69" s="243"/>
      <c r="X69" s="145" t="s">
        <v>86</v>
      </c>
      <c r="Y69" s="256">
        <f>SUM(Y33:Y68)</f>
        <v>0</v>
      </c>
      <c r="Z69" s="256">
        <f t="shared" ref="Z69:AV69" si="16">SUM(Z33:Z68)</f>
        <v>0</v>
      </c>
      <c r="AA69" s="256">
        <f t="shared" si="16"/>
        <v>0</v>
      </c>
      <c r="AB69" s="256">
        <f t="shared" si="16"/>
        <v>0</v>
      </c>
      <c r="AC69" s="256">
        <f t="shared" si="16"/>
        <v>0</v>
      </c>
      <c r="AD69" s="256">
        <f t="shared" si="16"/>
        <v>0</v>
      </c>
      <c r="AE69" s="256">
        <f t="shared" si="16"/>
        <v>0</v>
      </c>
      <c r="AF69" s="256">
        <f t="shared" si="16"/>
        <v>0</v>
      </c>
      <c r="AG69" s="256">
        <f t="shared" si="16"/>
        <v>0</v>
      </c>
      <c r="AH69" s="256">
        <f t="shared" si="16"/>
        <v>0</v>
      </c>
      <c r="AI69" s="256">
        <f t="shared" si="16"/>
        <v>0</v>
      </c>
      <c r="AJ69" s="256">
        <f t="shared" si="16"/>
        <v>0</v>
      </c>
      <c r="AK69" s="256">
        <f t="shared" si="16"/>
        <v>0</v>
      </c>
      <c r="AL69" s="256">
        <f t="shared" si="16"/>
        <v>0</v>
      </c>
      <c r="AM69" s="256">
        <f t="shared" si="16"/>
        <v>0</v>
      </c>
      <c r="AN69" s="256">
        <f t="shared" si="16"/>
        <v>0</v>
      </c>
      <c r="AO69" s="256">
        <f t="shared" si="16"/>
        <v>0</v>
      </c>
      <c r="AP69" s="256">
        <f t="shared" si="16"/>
        <v>0</v>
      </c>
      <c r="AQ69" s="256">
        <f t="shared" si="16"/>
        <v>0</v>
      </c>
      <c r="AR69" s="256">
        <f t="shared" si="16"/>
        <v>0</v>
      </c>
      <c r="AS69" s="256">
        <f t="shared" si="16"/>
        <v>0</v>
      </c>
      <c r="AT69" s="256">
        <f t="shared" si="16"/>
        <v>0</v>
      </c>
      <c r="AU69" s="256">
        <f t="shared" si="16"/>
        <v>0</v>
      </c>
      <c r="AV69" s="256">
        <f t="shared" si="16"/>
        <v>0</v>
      </c>
      <c r="AW69" s="178"/>
    </row>
    <row r="70" spans="4:49" x14ac:dyDescent="0.25">
      <c r="D70" s="235" t="s">
        <v>64</v>
      </c>
      <c r="E70" s="684" t="s">
        <v>63</v>
      </c>
      <c r="F70" s="685"/>
      <c r="G70" s="685"/>
      <c r="H70" s="685"/>
      <c r="I70" s="685"/>
      <c r="J70" s="685"/>
      <c r="K70" s="685"/>
      <c r="L70" s="685"/>
      <c r="M70" s="675"/>
      <c r="N70" s="675"/>
      <c r="O70" s="675"/>
      <c r="P70" s="377"/>
      <c r="Q70" s="378"/>
      <c r="V70" s="177"/>
      <c r="W70" s="144"/>
      <c r="AW70" s="178"/>
    </row>
    <row r="71" spans="4:49" s="172" customFormat="1" x14ac:dyDescent="0.25">
      <c r="D71" s="387" t="s">
        <v>110</v>
      </c>
      <c r="E71" s="371" t="s">
        <v>108</v>
      </c>
      <c r="F71" s="373"/>
      <c r="G71" s="373"/>
      <c r="H71" s="373"/>
      <c r="I71" s="373"/>
      <c r="J71" s="373"/>
      <c r="K71" s="373"/>
      <c r="L71" s="373"/>
      <c r="M71" s="373"/>
      <c r="N71" s="373"/>
      <c r="O71" s="373"/>
      <c r="P71" s="373"/>
      <c r="Q71" s="374"/>
      <c r="V71" s="257"/>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258"/>
    </row>
    <row r="72" spans="4:49" x14ac:dyDescent="0.25">
      <c r="D72" s="679"/>
      <c r="E72" s="300" t="s">
        <v>87</v>
      </c>
      <c r="F72" s="686"/>
      <c r="G72" s="686"/>
      <c r="H72" s="686"/>
      <c r="I72" s="686"/>
      <c r="J72" s="686"/>
      <c r="K72" s="686"/>
      <c r="L72" s="686"/>
      <c r="M72" s="686"/>
      <c r="N72" s="686"/>
      <c r="O72" s="686"/>
      <c r="P72" s="654"/>
      <c r="Q72" s="674"/>
      <c r="V72" s="177"/>
      <c r="W72" s="144"/>
      <c r="X72" s="165"/>
      <c r="Y72" s="144" t="s">
        <v>134</v>
      </c>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78"/>
    </row>
    <row r="73" spans="4:49" x14ac:dyDescent="0.25">
      <c r="D73" s="679"/>
      <c r="E73" s="300" t="s">
        <v>88</v>
      </c>
      <c r="F73" s="686"/>
      <c r="G73" s="686"/>
      <c r="H73" s="686"/>
      <c r="I73" s="686"/>
      <c r="J73" s="686"/>
      <c r="K73" s="686"/>
      <c r="L73" s="686"/>
      <c r="M73" s="686"/>
      <c r="N73" s="686"/>
      <c r="O73" s="686"/>
      <c r="P73" s="654"/>
      <c r="Q73" s="674"/>
      <c r="V73" s="177"/>
      <c r="W73" s="144"/>
      <c r="X73" s="230"/>
      <c r="Y73" s="144" t="s">
        <v>135</v>
      </c>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78"/>
    </row>
    <row r="74" spans="4:49" x14ac:dyDescent="0.25">
      <c r="D74" s="679"/>
      <c r="E74" s="300" t="s">
        <v>89</v>
      </c>
      <c r="F74" s="686"/>
      <c r="G74" s="686"/>
      <c r="H74" s="686"/>
      <c r="I74" s="686"/>
      <c r="J74" s="686"/>
      <c r="K74" s="686"/>
      <c r="L74" s="686"/>
      <c r="M74" s="686"/>
      <c r="N74" s="686"/>
      <c r="O74" s="686"/>
      <c r="P74" s="654"/>
      <c r="Q74" s="674"/>
      <c r="V74" s="177"/>
      <c r="W74" s="144"/>
      <c r="X74" s="232"/>
      <c r="Y74" s="144" t="s">
        <v>137</v>
      </c>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78"/>
    </row>
    <row r="75" spans="4:49" ht="15.75" thickBot="1" x14ac:dyDescent="0.3">
      <c r="D75" s="388"/>
      <c r="E75" s="375" t="s">
        <v>90</v>
      </c>
      <c r="F75" s="376"/>
      <c r="G75" s="376"/>
      <c r="H75" s="376"/>
      <c r="I75" s="376"/>
      <c r="J75" s="376"/>
      <c r="K75" s="376"/>
      <c r="L75" s="376"/>
      <c r="M75" s="376"/>
      <c r="N75" s="376"/>
      <c r="O75" s="376"/>
      <c r="P75" s="377"/>
      <c r="Q75" s="378"/>
      <c r="V75" s="189"/>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3"/>
    </row>
    <row r="76" spans="4:49" ht="19.5" customHeight="1" x14ac:dyDescent="0.25">
      <c r="D76" s="236" t="s">
        <v>111</v>
      </c>
      <c r="E76" s="309" t="s">
        <v>74</v>
      </c>
      <c r="F76" s="310"/>
      <c r="G76" s="310"/>
      <c r="H76" s="310"/>
      <c r="I76" s="310"/>
      <c r="J76" s="310"/>
      <c r="K76" s="310"/>
      <c r="L76" s="310"/>
      <c r="M76" s="693"/>
      <c r="N76" s="693"/>
      <c r="O76" s="693"/>
      <c r="P76" s="494"/>
      <c r="Q76" s="495"/>
    </row>
    <row r="77" spans="4:49" ht="35.25" customHeight="1" x14ac:dyDescent="0.25">
      <c r="D77" s="236" t="s">
        <v>116</v>
      </c>
      <c r="E77" s="309" t="s">
        <v>118</v>
      </c>
      <c r="F77" s="310"/>
      <c r="G77" s="310"/>
      <c r="H77" s="310"/>
      <c r="I77" s="310"/>
      <c r="J77" s="310"/>
      <c r="K77" s="310"/>
      <c r="L77" s="310"/>
      <c r="M77" s="693"/>
      <c r="N77" s="693"/>
      <c r="O77" s="693"/>
      <c r="P77" s="494"/>
      <c r="Q77" s="495"/>
      <c r="X77" s="217" t="s">
        <v>117</v>
      </c>
    </row>
    <row r="78" spans="4:49" x14ac:dyDescent="0.25">
      <c r="D78" s="438" t="s">
        <v>107</v>
      </c>
      <c r="E78" s="297" t="s">
        <v>102</v>
      </c>
      <c r="F78" s="372"/>
      <c r="G78" s="372"/>
      <c r="H78" s="372"/>
      <c r="I78" s="372"/>
      <c r="J78" s="372"/>
      <c r="K78" s="372"/>
      <c r="L78" s="372"/>
      <c r="M78" s="372"/>
      <c r="N78" s="372"/>
      <c r="O78" s="372"/>
      <c r="P78" s="373"/>
      <c r="Q78" s="374"/>
      <c r="W78" s="218"/>
      <c r="X78" s="492" t="s">
        <v>119</v>
      </c>
      <c r="Y78" s="641"/>
      <c r="Z78" s="641"/>
      <c r="AA78" s="641"/>
      <c r="AB78" s="641"/>
      <c r="AC78" s="641"/>
      <c r="AD78" s="641"/>
      <c r="AE78" s="641"/>
      <c r="AF78" s="641"/>
      <c r="AG78" s="641"/>
      <c r="AH78" s="641"/>
      <c r="AI78" s="641"/>
      <c r="AJ78" s="641"/>
      <c r="AK78" s="641"/>
      <c r="AL78" s="642"/>
      <c r="AM78" s="642"/>
      <c r="AN78" s="642"/>
      <c r="AO78" s="642"/>
      <c r="AP78" s="642"/>
      <c r="AQ78" s="642"/>
      <c r="AR78" s="642"/>
      <c r="AS78" s="642"/>
      <c r="AT78" s="642"/>
      <c r="AU78" s="642"/>
      <c r="AV78" s="642"/>
      <c r="AW78" s="643"/>
    </row>
    <row r="79" spans="4:49" x14ac:dyDescent="0.25">
      <c r="D79" s="677"/>
      <c r="E79" s="300" t="s">
        <v>103</v>
      </c>
      <c r="F79" s="686"/>
      <c r="G79" s="686"/>
      <c r="H79" s="686"/>
      <c r="I79" s="686"/>
      <c r="J79" s="686"/>
      <c r="K79" s="686"/>
      <c r="L79" s="686"/>
      <c r="M79" s="686"/>
      <c r="N79" s="686"/>
      <c r="O79" s="686"/>
      <c r="P79" s="654"/>
      <c r="Q79" s="674"/>
      <c r="W79" s="682" t="s">
        <v>123</v>
      </c>
      <c r="X79" s="496" t="s">
        <v>127</v>
      </c>
      <c r="Y79" s="497"/>
      <c r="Z79" s="497"/>
      <c r="AA79" s="497"/>
      <c r="AB79" s="497"/>
      <c r="AC79" s="497"/>
      <c r="AD79" s="497"/>
      <c r="AE79" s="497"/>
      <c r="AF79" s="497"/>
      <c r="AG79" s="497"/>
      <c r="AH79" s="497"/>
      <c r="AI79" s="497"/>
      <c r="AJ79" s="497"/>
      <c r="AK79" s="497"/>
      <c r="AL79" s="511"/>
      <c r="AM79" s="511"/>
      <c r="AN79" s="511"/>
      <c r="AO79" s="511"/>
      <c r="AP79" s="511"/>
      <c r="AQ79" s="511"/>
      <c r="AR79" s="511"/>
      <c r="AS79" s="511"/>
      <c r="AT79" s="511"/>
      <c r="AU79" s="511"/>
      <c r="AV79" s="511"/>
      <c r="AW79" s="512"/>
    </row>
    <row r="80" spans="4:49" x14ac:dyDescent="0.25">
      <c r="D80" s="677"/>
      <c r="E80" s="300" t="s">
        <v>104</v>
      </c>
      <c r="F80" s="686"/>
      <c r="G80" s="686"/>
      <c r="H80" s="686"/>
      <c r="I80" s="686"/>
      <c r="J80" s="686"/>
      <c r="K80" s="686"/>
      <c r="L80" s="686"/>
      <c r="M80" s="686"/>
      <c r="N80" s="686"/>
      <c r="O80" s="686"/>
      <c r="P80" s="654"/>
      <c r="Q80" s="674"/>
      <c r="W80" s="683"/>
      <c r="X80" s="498" t="s">
        <v>138</v>
      </c>
      <c r="Y80" s="499"/>
      <c r="Z80" s="499"/>
      <c r="AA80" s="499"/>
      <c r="AB80" s="499"/>
      <c r="AC80" s="499"/>
      <c r="AD80" s="499"/>
      <c r="AE80" s="499"/>
      <c r="AF80" s="499"/>
      <c r="AG80" s="499"/>
      <c r="AH80" s="499"/>
      <c r="AI80" s="499"/>
      <c r="AJ80" s="499"/>
      <c r="AK80" s="499"/>
      <c r="AL80" s="507"/>
      <c r="AM80" s="507"/>
      <c r="AN80" s="507"/>
      <c r="AO80" s="507"/>
      <c r="AP80" s="507"/>
      <c r="AQ80" s="507"/>
      <c r="AR80" s="507"/>
      <c r="AS80" s="507"/>
      <c r="AT80" s="507"/>
      <c r="AU80" s="507"/>
      <c r="AV80" s="507"/>
      <c r="AW80" s="508"/>
    </row>
    <row r="81" spans="4:49" x14ac:dyDescent="0.25">
      <c r="D81" s="677"/>
      <c r="E81" s="300" t="s">
        <v>232</v>
      </c>
      <c r="F81" s="686"/>
      <c r="G81" s="686"/>
      <c r="H81" s="686"/>
      <c r="I81" s="686"/>
      <c r="J81" s="686"/>
      <c r="K81" s="686"/>
      <c r="L81" s="686"/>
      <c r="M81" s="686"/>
      <c r="N81" s="686"/>
      <c r="O81" s="686"/>
      <c r="P81" s="654"/>
      <c r="Q81" s="674"/>
      <c r="W81" s="680" t="s">
        <v>124</v>
      </c>
      <c r="X81" s="500" t="s">
        <v>126</v>
      </c>
      <c r="Y81" s="501"/>
      <c r="Z81" s="501"/>
      <c r="AA81" s="501"/>
      <c r="AB81" s="501"/>
      <c r="AC81" s="501"/>
      <c r="AD81" s="501"/>
      <c r="AE81" s="501"/>
      <c r="AF81" s="501"/>
      <c r="AG81" s="497"/>
      <c r="AH81" s="497"/>
      <c r="AI81" s="497"/>
      <c r="AJ81" s="497"/>
      <c r="AK81" s="497"/>
      <c r="AL81" s="511"/>
      <c r="AM81" s="511"/>
      <c r="AN81" s="511"/>
      <c r="AO81" s="511"/>
      <c r="AP81" s="511"/>
      <c r="AQ81" s="511"/>
      <c r="AR81" s="511"/>
      <c r="AS81" s="511"/>
      <c r="AT81" s="511"/>
      <c r="AU81" s="511"/>
      <c r="AV81" s="511"/>
      <c r="AW81" s="512"/>
    </row>
    <row r="82" spans="4:49" x14ac:dyDescent="0.25">
      <c r="D82" s="677"/>
      <c r="E82" s="478" t="s">
        <v>230</v>
      </c>
      <c r="F82" s="479"/>
      <c r="G82" s="479"/>
      <c r="H82" s="479"/>
      <c r="I82" s="479"/>
      <c r="J82" s="479"/>
      <c r="K82" s="479"/>
      <c r="L82" s="479"/>
      <c r="M82" s="479"/>
      <c r="N82" s="479"/>
      <c r="O82" s="479"/>
      <c r="P82" s="479"/>
      <c r="Q82" s="480"/>
      <c r="W82" s="683"/>
      <c r="X82" s="498" t="s">
        <v>139</v>
      </c>
      <c r="Y82" s="499"/>
      <c r="Z82" s="499"/>
      <c r="AA82" s="499"/>
      <c r="AB82" s="499"/>
      <c r="AC82" s="499"/>
      <c r="AD82" s="499"/>
      <c r="AE82" s="499"/>
      <c r="AF82" s="499"/>
      <c r="AG82" s="499"/>
      <c r="AH82" s="499"/>
      <c r="AI82" s="499"/>
      <c r="AJ82" s="499"/>
      <c r="AK82" s="499"/>
      <c r="AL82" s="507"/>
      <c r="AM82" s="507"/>
      <c r="AN82" s="507"/>
      <c r="AO82" s="507"/>
      <c r="AP82" s="507"/>
      <c r="AQ82" s="507"/>
      <c r="AR82" s="507"/>
      <c r="AS82" s="507"/>
      <c r="AT82" s="507"/>
      <c r="AU82" s="507"/>
      <c r="AV82" s="507"/>
      <c r="AW82" s="508"/>
    </row>
    <row r="83" spans="4:49" ht="27" customHeight="1" x14ac:dyDescent="0.25">
      <c r="D83" s="677"/>
      <c r="E83" s="478" t="s">
        <v>231</v>
      </c>
      <c r="F83" s="481"/>
      <c r="G83" s="481"/>
      <c r="H83" s="481"/>
      <c r="I83" s="481"/>
      <c r="J83" s="481"/>
      <c r="K83" s="481"/>
      <c r="L83" s="481"/>
      <c r="M83" s="481"/>
      <c r="N83" s="481"/>
      <c r="O83" s="481"/>
      <c r="P83" s="481"/>
      <c r="Q83" s="482"/>
      <c r="W83" s="680" t="s">
        <v>125</v>
      </c>
      <c r="X83" s="500" t="s">
        <v>128</v>
      </c>
      <c r="Y83" s="501"/>
      <c r="Z83" s="501"/>
      <c r="AA83" s="501"/>
      <c r="AB83" s="501"/>
      <c r="AC83" s="501"/>
      <c r="AD83" s="501"/>
      <c r="AE83" s="501"/>
      <c r="AF83" s="501"/>
      <c r="AG83" s="497"/>
      <c r="AH83" s="497"/>
      <c r="AI83" s="497"/>
      <c r="AJ83" s="497"/>
      <c r="AK83" s="497"/>
      <c r="AL83" s="511"/>
      <c r="AM83" s="511"/>
      <c r="AN83" s="511"/>
      <c r="AO83" s="511"/>
      <c r="AP83" s="511"/>
      <c r="AQ83" s="511"/>
      <c r="AR83" s="511"/>
      <c r="AS83" s="511"/>
      <c r="AT83" s="511"/>
      <c r="AU83" s="511"/>
      <c r="AV83" s="511"/>
      <c r="AW83" s="512"/>
    </row>
    <row r="84" spans="4:49" x14ac:dyDescent="0.25">
      <c r="D84" s="678"/>
      <c r="E84" s="306" t="s">
        <v>106</v>
      </c>
      <c r="F84" s="376"/>
      <c r="G84" s="376"/>
      <c r="H84" s="376"/>
      <c r="I84" s="376"/>
      <c r="J84" s="376"/>
      <c r="K84" s="376"/>
      <c r="L84" s="376"/>
      <c r="M84" s="376"/>
      <c r="N84" s="376"/>
      <c r="O84" s="376"/>
      <c r="P84" s="238"/>
      <c r="Q84" s="239"/>
      <c r="W84" s="681"/>
      <c r="X84" s="498" t="s">
        <v>140</v>
      </c>
      <c r="Y84" s="499"/>
      <c r="Z84" s="499"/>
      <c r="AA84" s="499"/>
      <c r="AB84" s="499"/>
      <c r="AC84" s="499"/>
      <c r="AD84" s="499"/>
      <c r="AE84" s="499"/>
      <c r="AF84" s="499"/>
      <c r="AG84" s="499"/>
      <c r="AH84" s="499"/>
      <c r="AI84" s="499"/>
      <c r="AJ84" s="499"/>
      <c r="AK84" s="499"/>
      <c r="AL84" s="507"/>
      <c r="AM84" s="507"/>
      <c r="AN84" s="507"/>
      <c r="AO84" s="507"/>
      <c r="AP84" s="507"/>
      <c r="AQ84" s="507"/>
      <c r="AR84" s="507"/>
      <c r="AS84" s="507"/>
      <c r="AT84" s="507"/>
      <c r="AU84" s="507"/>
      <c r="AV84" s="507"/>
      <c r="AW84" s="508"/>
    </row>
    <row r="85" spans="4:49" ht="17.25" customHeight="1" x14ac:dyDescent="0.25">
      <c r="D85" s="231" t="s">
        <v>112</v>
      </c>
      <c r="E85" s="309" t="s">
        <v>75</v>
      </c>
      <c r="F85" s="310"/>
      <c r="G85" s="310"/>
      <c r="H85" s="310"/>
      <c r="I85" s="310"/>
      <c r="J85" s="310"/>
      <c r="K85" s="310"/>
      <c r="L85" s="310"/>
      <c r="M85" s="693"/>
      <c r="N85" s="693"/>
      <c r="O85" s="693"/>
      <c r="P85" s="494"/>
      <c r="Q85" s="495"/>
    </row>
    <row r="86" spans="4:49" ht="17.25" customHeight="1" x14ac:dyDescent="0.25">
      <c r="D86" s="231" t="s">
        <v>73</v>
      </c>
      <c r="E86" s="306" t="s">
        <v>81</v>
      </c>
      <c r="F86" s="483"/>
      <c r="G86" s="483"/>
      <c r="H86" s="483"/>
      <c r="I86" s="483"/>
      <c r="J86" s="483"/>
      <c r="K86" s="483"/>
      <c r="L86" s="483"/>
      <c r="M86" s="376"/>
      <c r="N86" s="376"/>
      <c r="O86" s="376"/>
      <c r="P86" s="377"/>
      <c r="Q86" s="378"/>
      <c r="X86" s="330" t="s">
        <v>129</v>
      </c>
      <c r="Y86" s="475"/>
      <c r="Z86" s="475"/>
      <c r="AA86" s="475"/>
      <c r="AB86" s="475"/>
      <c r="AC86" s="475"/>
      <c r="AD86" s="475"/>
      <c r="AE86" s="475"/>
      <c r="AF86" s="475"/>
      <c r="AG86" s="475"/>
      <c r="AH86" s="475"/>
      <c r="AI86" s="475"/>
      <c r="AJ86" s="475"/>
      <c r="AK86" s="475"/>
      <c r="AL86" s="515"/>
      <c r="AM86" s="515"/>
      <c r="AN86" s="515"/>
      <c r="AO86" s="515"/>
      <c r="AP86" s="515"/>
    </row>
    <row r="87" spans="4:49" x14ac:dyDescent="0.25">
      <c r="D87" s="240" t="s">
        <v>91</v>
      </c>
      <c r="E87" s="241"/>
      <c r="F87" s="241"/>
      <c r="G87" s="241"/>
      <c r="H87" s="241"/>
      <c r="I87" s="241"/>
      <c r="J87" s="241"/>
      <c r="K87" s="241"/>
      <c r="L87" s="241"/>
      <c r="M87" s="241"/>
      <c r="N87" s="241"/>
      <c r="O87" s="241"/>
      <c r="X87" s="330" t="s">
        <v>130</v>
      </c>
      <c r="Y87" s="477"/>
      <c r="Z87" s="477"/>
      <c r="AA87" s="477"/>
      <c r="AB87" s="477"/>
      <c r="AC87" s="477"/>
      <c r="AD87" s="477"/>
      <c r="AE87" s="477"/>
      <c r="AF87" s="477"/>
      <c r="AG87" s="477"/>
      <c r="AH87" s="477"/>
      <c r="AI87" s="477"/>
      <c r="AJ87" s="477"/>
      <c r="AK87" s="477"/>
      <c r="AL87" s="515"/>
      <c r="AM87" s="515"/>
      <c r="AN87" s="515"/>
      <c r="AO87" s="515"/>
      <c r="AP87" s="515"/>
    </row>
    <row r="88" spans="4:49" x14ac:dyDescent="0.25">
      <c r="X88" s="237" t="s">
        <v>179</v>
      </c>
    </row>
    <row r="91" spans="4:49" ht="15" customHeight="1" x14ac:dyDescent="0.25"/>
    <row r="112" ht="15.75" thickBot="1" x14ac:dyDescent="0.3"/>
    <row r="113" spans="49:49" x14ac:dyDescent="0.25">
      <c r="AW113" s="188"/>
    </row>
    <row r="114" spans="49:49" x14ac:dyDescent="0.25">
      <c r="AW114" s="178"/>
    </row>
    <row r="115" spans="49:49" x14ac:dyDescent="0.25">
      <c r="AW115" s="178"/>
    </row>
    <row r="116" spans="49:49" x14ac:dyDescent="0.25">
      <c r="AW116" s="178"/>
    </row>
    <row r="117" spans="49:49" x14ac:dyDescent="0.25">
      <c r="AW117" s="178"/>
    </row>
    <row r="118" spans="49:49" ht="14.45" customHeight="1" x14ac:dyDescent="0.25">
      <c r="AW118" s="178"/>
    </row>
    <row r="119" spans="49:49" x14ac:dyDescent="0.25">
      <c r="AW119" s="178"/>
    </row>
    <row r="120" spans="49:49" x14ac:dyDescent="0.25">
      <c r="AW120" s="178"/>
    </row>
    <row r="121" spans="49:49" ht="14.45" customHeight="1" x14ac:dyDescent="0.25">
      <c r="AW121" s="178"/>
    </row>
    <row r="122" spans="49:49" x14ac:dyDescent="0.25">
      <c r="AW122" s="178"/>
    </row>
    <row r="123" spans="49:49" x14ac:dyDescent="0.25">
      <c r="AW123" s="178"/>
    </row>
    <row r="124" spans="49:49" x14ac:dyDescent="0.25">
      <c r="AW124" s="178"/>
    </row>
    <row r="125" spans="49:49" x14ac:dyDescent="0.25">
      <c r="AW125" s="178"/>
    </row>
    <row r="126" spans="49:49" x14ac:dyDescent="0.25">
      <c r="AW126" s="178"/>
    </row>
    <row r="127" spans="49:49" x14ac:dyDescent="0.25">
      <c r="AW127" s="178"/>
    </row>
    <row r="128" spans="49:49" x14ac:dyDescent="0.25">
      <c r="AW128" s="178"/>
    </row>
    <row r="129" spans="49:49" x14ac:dyDescent="0.25">
      <c r="AW129" s="178"/>
    </row>
    <row r="130" spans="49:49" x14ac:dyDescent="0.25">
      <c r="AW130" s="178"/>
    </row>
    <row r="131" spans="49:49" x14ac:dyDescent="0.25">
      <c r="AW131" s="178"/>
    </row>
    <row r="132" spans="49:49" x14ac:dyDescent="0.25">
      <c r="AW132" s="178"/>
    </row>
    <row r="133" spans="49:49" x14ac:dyDescent="0.25">
      <c r="AW133" s="178"/>
    </row>
    <row r="134" spans="49:49" x14ac:dyDescent="0.25">
      <c r="AW134" s="178"/>
    </row>
    <row r="135" spans="49:49" x14ac:dyDescent="0.25">
      <c r="AW135" s="178"/>
    </row>
    <row r="136" spans="49:49" x14ac:dyDescent="0.25">
      <c r="AW136" s="178"/>
    </row>
    <row r="137" spans="49:49" x14ac:dyDescent="0.25">
      <c r="AW137" s="178"/>
    </row>
    <row r="138" spans="49:49" x14ac:dyDescent="0.25">
      <c r="AW138" s="178"/>
    </row>
    <row r="139" spans="49:49" x14ac:dyDescent="0.25">
      <c r="AW139" s="178"/>
    </row>
    <row r="140" spans="49:49" x14ac:dyDescent="0.25">
      <c r="AW140" s="178"/>
    </row>
    <row r="141" spans="49:49" ht="15.75" thickBot="1" x14ac:dyDescent="0.3">
      <c r="AW141" s="193"/>
    </row>
  </sheetData>
  <sheetProtection password="D6D7" sheet="1" objects="1" scenarios="1" selectLockedCells="1"/>
  <mergeCells count="122">
    <mergeCell ref="D35:F35"/>
    <mergeCell ref="D51:D57"/>
    <mergeCell ref="E51:Q51"/>
    <mergeCell ref="E52:Q52"/>
    <mergeCell ref="E53:Q53"/>
    <mergeCell ref="E56:Q56"/>
    <mergeCell ref="E57:Q57"/>
    <mergeCell ref="E54:Q54"/>
    <mergeCell ref="E58:Q58"/>
    <mergeCell ref="E55:Q55"/>
    <mergeCell ref="E86:Q86"/>
    <mergeCell ref="E59:Q59"/>
    <mergeCell ref="E60:Q60"/>
    <mergeCell ref="E61:Q61"/>
    <mergeCell ref="E62:Q62"/>
    <mergeCell ref="E63:Q63"/>
    <mergeCell ref="E64:Q64"/>
    <mergeCell ref="E66:Q66"/>
    <mergeCell ref="E67:Q67"/>
    <mergeCell ref="E68:Q68"/>
    <mergeCell ref="E75:Q75"/>
    <mergeCell ref="E76:Q76"/>
    <mergeCell ref="E77:Q77"/>
    <mergeCell ref="E78:Q78"/>
    <mergeCell ref="E79:Q79"/>
    <mergeCell ref="E80:Q80"/>
    <mergeCell ref="E81:Q81"/>
    <mergeCell ref="E85:Q85"/>
    <mergeCell ref="E65:Q65"/>
    <mergeCell ref="E82:Q82"/>
    <mergeCell ref="E83:Q83"/>
    <mergeCell ref="D78:D84"/>
    <mergeCell ref="E84:O84"/>
    <mergeCell ref="D71:D75"/>
    <mergeCell ref="D66:D68"/>
    <mergeCell ref="D58:D61"/>
    <mergeCell ref="D62:D63"/>
    <mergeCell ref="W83:W84"/>
    <mergeCell ref="W79:W80"/>
    <mergeCell ref="W81:W82"/>
    <mergeCell ref="E69:Q69"/>
    <mergeCell ref="E70:Q70"/>
    <mergeCell ref="E71:Q71"/>
    <mergeCell ref="E72:Q72"/>
    <mergeCell ref="E73:Q73"/>
    <mergeCell ref="E74:Q74"/>
    <mergeCell ref="W33:W68"/>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D36:F36"/>
    <mergeCell ref="AK36:AK47"/>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Y33:Y44"/>
    <mergeCell ref="Z33:Z44"/>
    <mergeCell ref="AA33:AA44"/>
    <mergeCell ref="AB33:AB44"/>
    <mergeCell ref="AF33:AF45"/>
    <mergeCell ref="D34:F34"/>
    <mergeCell ref="AC34:AC45"/>
    <mergeCell ref="AV38:AV49"/>
    <mergeCell ref="D39:F39"/>
    <mergeCell ref="D40:F40"/>
    <mergeCell ref="D41:F41"/>
    <mergeCell ref="AU38:AU49"/>
    <mergeCell ref="D23:F23"/>
    <mergeCell ref="D24:F24"/>
    <mergeCell ref="D25:F25"/>
    <mergeCell ref="D7:H7"/>
    <mergeCell ref="I7:L7"/>
    <mergeCell ref="C9:M9"/>
    <mergeCell ref="D16:F17"/>
    <mergeCell ref="D18:F18"/>
    <mergeCell ref="D19:F19"/>
    <mergeCell ref="D2:L2"/>
    <mergeCell ref="D3:L3"/>
    <mergeCell ref="D5:H5"/>
    <mergeCell ref="I5:L5"/>
    <mergeCell ref="D6:H6"/>
    <mergeCell ref="I6:L6"/>
    <mergeCell ref="D20:F20"/>
    <mergeCell ref="D21:F21"/>
    <mergeCell ref="D22:F22"/>
    <mergeCell ref="X78:AW78"/>
    <mergeCell ref="X79:AW79"/>
    <mergeCell ref="X80:AW80"/>
    <mergeCell ref="X81:AW81"/>
    <mergeCell ref="X82:AW82"/>
    <mergeCell ref="X83:AW83"/>
    <mergeCell ref="X84:AW84"/>
    <mergeCell ref="X87:AP87"/>
    <mergeCell ref="X86:AP86"/>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62"/>
  <sheetViews>
    <sheetView zoomScale="85" zoomScaleNormal="85" workbookViewId="0">
      <selection activeCell="O37" sqref="O37"/>
    </sheetView>
  </sheetViews>
  <sheetFormatPr defaultRowHeight="15" x14ac:dyDescent="0.25"/>
  <cols>
    <col min="1" max="1" width="5.85546875" style="85" customWidth="1"/>
    <col min="2" max="2" width="9.140625" style="84"/>
    <col min="3" max="3" width="9.140625" style="90"/>
    <col min="4" max="4" width="11.5703125" style="90" customWidth="1"/>
    <col min="5" max="15" width="9.5703125" style="90" customWidth="1"/>
    <col min="16" max="25" width="9.5703125" style="84" customWidth="1"/>
    <col min="26" max="16384" width="9.140625" style="85"/>
  </cols>
  <sheetData>
    <row r="2" spans="1:25" s="115" customFormat="1" x14ac:dyDescent="0.25"/>
    <row r="3" spans="1:25" s="84" customFormat="1" ht="15.75" thickBot="1" x14ac:dyDescent="0.3"/>
    <row r="4" spans="1:25" s="84" customFormat="1" ht="18.75" customHeight="1" x14ac:dyDescent="0.25">
      <c r="B4" s="102"/>
      <c r="C4" s="708" t="s">
        <v>158</v>
      </c>
      <c r="D4" s="709"/>
      <c r="E4" s="709"/>
      <c r="F4" s="709"/>
      <c r="G4" s="709"/>
      <c r="H4" s="709"/>
      <c r="I4" s="709"/>
      <c r="J4" s="709"/>
      <c r="K4" s="709"/>
      <c r="L4" s="709"/>
      <c r="M4" s="709"/>
      <c r="N4" s="709"/>
      <c r="O4" s="709"/>
      <c r="P4" s="709"/>
      <c r="Q4" s="709"/>
      <c r="R4" s="709"/>
      <c r="S4" s="709"/>
      <c r="T4" s="709"/>
      <c r="U4" s="709"/>
      <c r="V4" s="709"/>
      <c r="W4" s="709"/>
      <c r="X4" s="709"/>
      <c r="Y4" s="113"/>
    </row>
    <row r="5" spans="1:25" s="84" customFormat="1" ht="18.75" customHeight="1" x14ac:dyDescent="0.25">
      <c r="B5" s="86"/>
      <c r="C5" s="710"/>
      <c r="D5" s="710"/>
      <c r="E5" s="710"/>
      <c r="F5" s="710"/>
      <c r="G5" s="710"/>
      <c r="H5" s="710"/>
      <c r="I5" s="710"/>
      <c r="J5" s="710"/>
      <c r="K5" s="710"/>
      <c r="L5" s="710"/>
      <c r="M5" s="710"/>
      <c r="N5" s="710"/>
      <c r="O5" s="710"/>
      <c r="P5" s="710"/>
      <c r="Q5" s="710"/>
      <c r="R5" s="710"/>
      <c r="S5" s="710"/>
      <c r="T5" s="710"/>
      <c r="U5" s="710"/>
      <c r="V5" s="710"/>
      <c r="W5" s="710"/>
      <c r="X5" s="710"/>
      <c r="Y5" s="87"/>
    </row>
    <row r="6" spans="1:25" s="84" customFormat="1" ht="18.75" customHeight="1" x14ac:dyDescent="0.25">
      <c r="B6" s="86"/>
      <c r="C6" s="707"/>
      <c r="D6" s="707"/>
      <c r="E6" s="707"/>
      <c r="F6" s="707"/>
      <c r="G6" s="707"/>
      <c r="H6" s="707"/>
      <c r="I6" s="707"/>
      <c r="J6" s="707"/>
      <c r="K6" s="707"/>
      <c r="L6" s="707"/>
      <c r="M6" s="707"/>
      <c r="N6" s="707"/>
      <c r="O6" s="707"/>
      <c r="P6" s="707"/>
      <c r="Q6" s="707"/>
      <c r="R6" s="707"/>
      <c r="S6" s="707"/>
      <c r="T6" s="707"/>
      <c r="U6" s="707"/>
      <c r="V6" s="707"/>
      <c r="W6" s="707"/>
      <c r="X6" s="707"/>
      <c r="Y6" s="87"/>
    </row>
    <row r="7" spans="1:25" s="84" customFormat="1" ht="9.75" customHeight="1" x14ac:dyDescent="0.25">
      <c r="B7" s="86"/>
      <c r="C7" s="333" t="s">
        <v>154</v>
      </c>
      <c r="D7" s="334"/>
      <c r="E7" s="699" t="s">
        <v>155</v>
      </c>
      <c r="F7" s="700"/>
      <c r="G7" s="700"/>
      <c r="H7" s="700"/>
      <c r="I7" s="700"/>
      <c r="J7" s="700"/>
      <c r="K7" s="700"/>
      <c r="L7" s="700"/>
      <c r="M7" s="700"/>
      <c r="N7" s="700"/>
      <c r="O7" s="700"/>
      <c r="P7" s="700"/>
      <c r="Q7" s="700"/>
      <c r="R7" s="700"/>
      <c r="S7" s="700"/>
      <c r="T7" s="700"/>
      <c r="U7" s="700"/>
      <c r="V7" s="700"/>
      <c r="W7" s="700"/>
      <c r="X7" s="700"/>
      <c r="Y7" s="260"/>
    </row>
    <row r="8" spans="1:25" ht="9.75" customHeight="1" x14ac:dyDescent="0.25">
      <c r="B8" s="86"/>
      <c r="C8" s="335"/>
      <c r="D8" s="336"/>
      <c r="E8" s="700"/>
      <c r="F8" s="700"/>
      <c r="G8" s="700"/>
      <c r="H8" s="700"/>
      <c r="I8" s="700"/>
      <c r="J8" s="700"/>
      <c r="K8" s="700"/>
      <c r="L8" s="700"/>
      <c r="M8" s="700"/>
      <c r="N8" s="700"/>
      <c r="O8" s="700"/>
      <c r="P8" s="700"/>
      <c r="Q8" s="700"/>
      <c r="R8" s="700"/>
      <c r="S8" s="700"/>
      <c r="T8" s="700"/>
      <c r="U8" s="700"/>
      <c r="V8" s="700"/>
      <c r="W8" s="700"/>
      <c r="X8" s="700"/>
      <c r="Y8" s="260"/>
    </row>
    <row r="9" spans="1:25" s="115" customFormat="1" x14ac:dyDescent="0.25">
      <c r="A9" s="115" t="s">
        <v>85</v>
      </c>
      <c r="B9" s="150"/>
      <c r="C9" s="337"/>
      <c r="D9" s="338"/>
      <c r="E9" s="261">
        <v>41306</v>
      </c>
      <c r="F9" s="261">
        <v>41334</v>
      </c>
      <c r="G9" s="261">
        <v>41365</v>
      </c>
      <c r="H9" s="261">
        <v>41395</v>
      </c>
      <c r="I9" s="261">
        <v>41426</v>
      </c>
      <c r="J9" s="261">
        <v>41456</v>
      </c>
      <c r="K9" s="261">
        <v>41487</v>
      </c>
      <c r="L9" s="261">
        <v>41518</v>
      </c>
      <c r="M9" s="261">
        <v>41548</v>
      </c>
      <c r="N9" s="261">
        <v>41579</v>
      </c>
      <c r="O9" s="261">
        <v>41609</v>
      </c>
      <c r="P9" s="261">
        <v>41640</v>
      </c>
      <c r="Q9" s="261">
        <v>41671</v>
      </c>
      <c r="R9" s="261">
        <v>41699</v>
      </c>
      <c r="S9" s="261">
        <v>41730</v>
      </c>
      <c r="T9" s="261">
        <v>41760</v>
      </c>
      <c r="U9" s="261">
        <v>41791</v>
      </c>
      <c r="V9" s="261">
        <v>41821</v>
      </c>
      <c r="W9" s="202">
        <v>41852</v>
      </c>
      <c r="X9" s="202">
        <v>41883</v>
      </c>
      <c r="Y9" s="155"/>
    </row>
    <row r="10" spans="1:25" s="84" customFormat="1" ht="15" customHeight="1" x14ac:dyDescent="0.25">
      <c r="B10" s="86"/>
      <c r="C10" s="701" t="s">
        <v>156</v>
      </c>
      <c r="D10" s="262">
        <v>41336</v>
      </c>
      <c r="E10" s="15"/>
      <c r="F10" s="263"/>
      <c r="G10" s="263"/>
      <c r="H10" s="263"/>
      <c r="I10" s="263"/>
      <c r="J10" s="263"/>
      <c r="K10" s="263"/>
      <c r="L10" s="263"/>
      <c r="M10" s="263"/>
      <c r="N10" s="263"/>
      <c r="O10" s="263"/>
      <c r="P10" s="263"/>
      <c r="Q10" s="263"/>
      <c r="R10" s="263"/>
      <c r="S10" s="263"/>
      <c r="T10" s="263"/>
      <c r="U10" s="263"/>
      <c r="V10" s="263"/>
      <c r="W10" s="263"/>
      <c r="X10" s="263"/>
      <c r="Y10" s="87"/>
    </row>
    <row r="11" spans="1:25" s="84" customFormat="1" x14ac:dyDescent="0.25">
      <c r="B11" s="86"/>
      <c r="C11" s="701"/>
      <c r="D11" s="262">
        <f>D10+31</f>
        <v>41367</v>
      </c>
      <c r="E11" s="15"/>
      <c r="F11" s="15"/>
      <c r="G11" s="263"/>
      <c r="H11" s="263"/>
      <c r="I11" s="263"/>
      <c r="J11" s="263"/>
      <c r="K11" s="263"/>
      <c r="L11" s="263"/>
      <c r="M11" s="263"/>
      <c r="N11" s="263"/>
      <c r="O11" s="263"/>
      <c r="P11" s="263"/>
      <c r="Q11" s="263"/>
      <c r="R11" s="263"/>
      <c r="S11" s="263"/>
      <c r="T11" s="263"/>
      <c r="U11" s="263"/>
      <c r="V11" s="263"/>
      <c r="W11" s="263"/>
      <c r="X11" s="263"/>
      <c r="Y11" s="87"/>
    </row>
    <row r="12" spans="1:25" s="84" customFormat="1" x14ac:dyDescent="0.25">
      <c r="B12" s="86"/>
      <c r="C12" s="701"/>
      <c r="D12" s="262">
        <f t="shared" ref="D12:D41" si="0">D11+31</f>
        <v>41398</v>
      </c>
      <c r="E12" s="15"/>
      <c r="F12" s="15"/>
      <c r="G12" s="15"/>
      <c r="H12" s="263"/>
      <c r="I12" s="263"/>
      <c r="J12" s="263"/>
      <c r="K12" s="263"/>
      <c r="L12" s="263"/>
      <c r="M12" s="263"/>
      <c r="N12" s="263"/>
      <c r="O12" s="263"/>
      <c r="P12" s="263"/>
      <c r="Q12" s="263"/>
      <c r="R12" s="263"/>
      <c r="S12" s="263"/>
      <c r="T12" s="263"/>
      <c r="U12" s="263"/>
      <c r="V12" s="263"/>
      <c r="W12" s="263"/>
      <c r="X12" s="263"/>
      <c r="Y12" s="87"/>
    </row>
    <row r="13" spans="1:25" s="84" customFormat="1" x14ac:dyDescent="0.25">
      <c r="B13" s="86"/>
      <c r="C13" s="701"/>
      <c r="D13" s="262">
        <f t="shared" si="0"/>
        <v>41429</v>
      </c>
      <c r="E13" s="15"/>
      <c r="F13" s="15"/>
      <c r="G13" s="15"/>
      <c r="H13" s="15"/>
      <c r="I13" s="263"/>
      <c r="J13" s="263"/>
      <c r="K13" s="263"/>
      <c r="L13" s="263"/>
      <c r="M13" s="263"/>
      <c r="N13" s="263"/>
      <c r="O13" s="263"/>
      <c r="P13" s="263"/>
      <c r="Q13" s="263"/>
      <c r="R13" s="263"/>
      <c r="S13" s="263"/>
      <c r="T13" s="263"/>
      <c r="U13" s="263"/>
      <c r="V13" s="263"/>
      <c r="W13" s="263"/>
      <c r="X13" s="263"/>
      <c r="Y13" s="87"/>
    </row>
    <row r="14" spans="1:25" s="84" customFormat="1" x14ac:dyDescent="0.25">
      <c r="B14" s="86"/>
      <c r="C14" s="701"/>
      <c r="D14" s="262">
        <f t="shared" si="0"/>
        <v>41460</v>
      </c>
      <c r="E14" s="15"/>
      <c r="F14" s="15"/>
      <c r="G14" s="15"/>
      <c r="H14" s="15"/>
      <c r="I14" s="15"/>
      <c r="J14" s="263"/>
      <c r="K14" s="263"/>
      <c r="L14" s="263"/>
      <c r="M14" s="263"/>
      <c r="N14" s="263"/>
      <c r="O14" s="263"/>
      <c r="P14" s="263"/>
      <c r="Q14" s="263"/>
      <c r="R14" s="263"/>
      <c r="S14" s="263"/>
      <c r="T14" s="263"/>
      <c r="U14" s="263"/>
      <c r="V14" s="263"/>
      <c r="W14" s="263"/>
      <c r="X14" s="263"/>
      <c r="Y14" s="87"/>
    </row>
    <row r="15" spans="1:25" s="84" customFormat="1" x14ac:dyDescent="0.25">
      <c r="B15" s="86"/>
      <c r="C15" s="701"/>
      <c r="D15" s="262">
        <f t="shared" si="0"/>
        <v>41491</v>
      </c>
      <c r="E15" s="15"/>
      <c r="F15" s="15"/>
      <c r="G15" s="15"/>
      <c r="H15" s="15"/>
      <c r="I15" s="15"/>
      <c r="J15" s="15"/>
      <c r="K15" s="263"/>
      <c r="L15" s="263"/>
      <c r="M15" s="263"/>
      <c r="N15" s="263"/>
      <c r="O15" s="263"/>
      <c r="P15" s="263"/>
      <c r="Q15" s="263"/>
      <c r="R15" s="263"/>
      <c r="S15" s="263"/>
      <c r="T15" s="263"/>
      <c r="U15" s="263"/>
      <c r="V15" s="263"/>
      <c r="W15" s="263"/>
      <c r="X15" s="263"/>
      <c r="Y15" s="87"/>
    </row>
    <row r="16" spans="1:25" s="84" customFormat="1" x14ac:dyDescent="0.25">
      <c r="B16" s="86"/>
      <c r="C16" s="701"/>
      <c r="D16" s="262">
        <f t="shared" si="0"/>
        <v>41522</v>
      </c>
      <c r="E16" s="15"/>
      <c r="F16" s="15"/>
      <c r="G16" s="15"/>
      <c r="H16" s="15"/>
      <c r="I16" s="15"/>
      <c r="J16" s="15"/>
      <c r="K16" s="15"/>
      <c r="L16" s="263"/>
      <c r="M16" s="263"/>
      <c r="N16" s="263"/>
      <c r="O16" s="263"/>
      <c r="P16" s="263"/>
      <c r="Q16" s="263"/>
      <c r="R16" s="263"/>
      <c r="S16" s="263"/>
      <c r="T16" s="263"/>
      <c r="U16" s="263"/>
      <c r="V16" s="263"/>
      <c r="W16" s="263"/>
      <c r="X16" s="263"/>
      <c r="Y16" s="87"/>
    </row>
    <row r="17" spans="1:25" s="84" customFormat="1" ht="18.75" customHeight="1" x14ac:dyDescent="0.25">
      <c r="B17" s="86"/>
      <c r="C17" s="701"/>
      <c r="D17" s="262">
        <f t="shared" si="0"/>
        <v>41553</v>
      </c>
      <c r="E17" s="15"/>
      <c r="F17" s="15"/>
      <c r="G17" s="15"/>
      <c r="H17" s="15"/>
      <c r="I17" s="15"/>
      <c r="J17" s="15"/>
      <c r="K17" s="15"/>
      <c r="L17" s="15"/>
      <c r="M17" s="263"/>
      <c r="N17" s="263"/>
      <c r="O17" s="263"/>
      <c r="P17" s="263"/>
      <c r="Q17" s="263"/>
      <c r="R17" s="263"/>
      <c r="S17" s="263"/>
      <c r="T17" s="263"/>
      <c r="U17" s="263"/>
      <c r="V17" s="263"/>
      <c r="W17" s="263"/>
      <c r="X17" s="263"/>
      <c r="Y17" s="87"/>
    </row>
    <row r="18" spans="1:25" s="84" customFormat="1" ht="18.75" customHeight="1" x14ac:dyDescent="0.25">
      <c r="B18" s="86"/>
      <c r="C18" s="701"/>
      <c r="D18" s="262">
        <f t="shared" si="0"/>
        <v>41584</v>
      </c>
      <c r="E18" s="15"/>
      <c r="F18" s="15"/>
      <c r="G18" s="15"/>
      <c r="H18" s="15"/>
      <c r="I18" s="15"/>
      <c r="J18" s="15"/>
      <c r="K18" s="15"/>
      <c r="L18" s="15"/>
      <c r="M18" s="15"/>
      <c r="N18" s="263"/>
      <c r="O18" s="263"/>
      <c r="P18" s="263"/>
      <c r="Q18" s="263"/>
      <c r="R18" s="263"/>
      <c r="S18" s="263"/>
      <c r="T18" s="263"/>
      <c r="U18" s="263"/>
      <c r="V18" s="263"/>
      <c r="W18" s="263"/>
      <c r="X18" s="263"/>
      <c r="Y18" s="87"/>
    </row>
    <row r="19" spans="1:25" s="84" customFormat="1" ht="18.75" customHeight="1" x14ac:dyDescent="0.25">
      <c r="B19" s="86"/>
      <c r="C19" s="701"/>
      <c r="D19" s="262">
        <f t="shared" si="0"/>
        <v>41615</v>
      </c>
      <c r="E19" s="15"/>
      <c r="F19" s="15"/>
      <c r="G19" s="15"/>
      <c r="H19" s="15"/>
      <c r="I19" s="15"/>
      <c r="J19" s="15"/>
      <c r="K19" s="15"/>
      <c r="L19" s="15"/>
      <c r="M19" s="15"/>
      <c r="N19" s="15"/>
      <c r="O19" s="263"/>
      <c r="P19" s="263"/>
      <c r="Q19" s="263"/>
      <c r="R19" s="263"/>
      <c r="S19" s="263"/>
      <c r="T19" s="263"/>
      <c r="U19" s="263"/>
      <c r="V19" s="263"/>
      <c r="W19" s="263"/>
      <c r="X19" s="263"/>
      <c r="Y19" s="87"/>
    </row>
    <row r="20" spans="1:25" s="84" customFormat="1" ht="18.75" customHeight="1" x14ac:dyDescent="0.25">
      <c r="B20" s="86"/>
      <c r="C20" s="701"/>
      <c r="D20" s="262">
        <f t="shared" si="0"/>
        <v>41646</v>
      </c>
      <c r="E20" s="15"/>
      <c r="F20" s="15"/>
      <c r="G20" s="15"/>
      <c r="H20" s="15"/>
      <c r="I20" s="15"/>
      <c r="J20" s="15"/>
      <c r="K20" s="15"/>
      <c r="L20" s="15"/>
      <c r="M20" s="15"/>
      <c r="N20" s="15"/>
      <c r="O20" s="15"/>
      <c r="P20" s="263"/>
      <c r="Q20" s="263"/>
      <c r="R20" s="263"/>
      <c r="S20" s="263"/>
      <c r="T20" s="263"/>
      <c r="U20" s="263"/>
      <c r="V20" s="263"/>
      <c r="W20" s="263"/>
      <c r="X20" s="263"/>
      <c r="Y20" s="87"/>
    </row>
    <row r="21" spans="1:25" s="84" customFormat="1" ht="18.75" customHeight="1" x14ac:dyDescent="0.25">
      <c r="B21" s="86"/>
      <c r="C21" s="701"/>
      <c r="D21" s="262">
        <f t="shared" si="0"/>
        <v>41677</v>
      </c>
      <c r="E21" s="15"/>
      <c r="F21" s="15"/>
      <c r="G21" s="15"/>
      <c r="H21" s="15"/>
      <c r="I21" s="15"/>
      <c r="J21" s="15"/>
      <c r="K21" s="15"/>
      <c r="L21" s="15"/>
      <c r="M21" s="15"/>
      <c r="N21" s="15"/>
      <c r="O21" s="15"/>
      <c r="P21" s="15"/>
      <c r="Q21" s="263"/>
      <c r="R21" s="263"/>
      <c r="S21" s="263"/>
      <c r="T21" s="263"/>
      <c r="U21" s="263"/>
      <c r="V21" s="263"/>
      <c r="W21" s="263"/>
      <c r="X21" s="263"/>
      <c r="Y21" s="87"/>
    </row>
    <row r="22" spans="1:25" s="84" customFormat="1" ht="18.75" customHeight="1" x14ac:dyDescent="0.25">
      <c r="B22" s="86"/>
      <c r="C22" s="701"/>
      <c r="D22" s="262">
        <f t="shared" si="0"/>
        <v>41708</v>
      </c>
      <c r="E22" s="15"/>
      <c r="F22" s="15"/>
      <c r="G22" s="15"/>
      <c r="H22" s="15"/>
      <c r="I22" s="15"/>
      <c r="J22" s="15"/>
      <c r="K22" s="15"/>
      <c r="L22" s="15"/>
      <c r="M22" s="15"/>
      <c r="N22" s="15"/>
      <c r="O22" s="15"/>
      <c r="P22" s="15"/>
      <c r="Q22" s="15"/>
      <c r="R22" s="263"/>
      <c r="S22" s="263"/>
      <c r="T22" s="263"/>
      <c r="U22" s="263"/>
      <c r="V22" s="263"/>
      <c r="W22" s="263"/>
      <c r="X22" s="263"/>
      <c r="Y22" s="87"/>
    </row>
    <row r="23" spans="1:25" s="84" customFormat="1" ht="18.75" customHeight="1" x14ac:dyDescent="0.25">
      <c r="B23" s="86"/>
      <c r="C23" s="701"/>
      <c r="D23" s="262">
        <f t="shared" si="0"/>
        <v>41739</v>
      </c>
      <c r="E23" s="15"/>
      <c r="F23" s="15"/>
      <c r="G23" s="15"/>
      <c r="H23" s="15"/>
      <c r="I23" s="15"/>
      <c r="J23" s="15"/>
      <c r="K23" s="15"/>
      <c r="L23" s="15"/>
      <c r="M23" s="15"/>
      <c r="N23" s="15"/>
      <c r="O23" s="15"/>
      <c r="P23" s="15"/>
      <c r="Q23" s="15"/>
      <c r="R23" s="15"/>
      <c r="S23" s="263"/>
      <c r="T23" s="263"/>
      <c r="U23" s="263"/>
      <c r="V23" s="263"/>
      <c r="W23" s="263"/>
      <c r="X23" s="263"/>
      <c r="Y23" s="87"/>
    </row>
    <row r="24" spans="1:25" s="84" customFormat="1" ht="18.75" customHeight="1" x14ac:dyDescent="0.25">
      <c r="B24" s="86"/>
      <c r="C24" s="701"/>
      <c r="D24" s="262">
        <f t="shared" si="0"/>
        <v>41770</v>
      </c>
      <c r="E24" s="15"/>
      <c r="F24" s="15"/>
      <c r="G24" s="15"/>
      <c r="H24" s="15"/>
      <c r="I24" s="15"/>
      <c r="J24" s="15"/>
      <c r="K24" s="15"/>
      <c r="L24" s="15"/>
      <c r="M24" s="15"/>
      <c r="N24" s="15"/>
      <c r="O24" s="15"/>
      <c r="P24" s="15"/>
      <c r="Q24" s="15"/>
      <c r="R24" s="15"/>
      <c r="S24" s="15"/>
      <c r="T24" s="263"/>
      <c r="U24" s="263"/>
      <c r="V24" s="263"/>
      <c r="W24" s="263"/>
      <c r="X24" s="263"/>
      <c r="Y24" s="87"/>
    </row>
    <row r="25" spans="1:25" s="84" customFormat="1" ht="18.75" customHeight="1" x14ac:dyDescent="0.25">
      <c r="A25" s="85"/>
      <c r="B25" s="86"/>
      <c r="C25" s="701"/>
      <c r="D25" s="262">
        <f t="shared" si="0"/>
        <v>41801</v>
      </c>
      <c r="E25" s="15"/>
      <c r="F25" s="15"/>
      <c r="G25" s="15"/>
      <c r="H25" s="15"/>
      <c r="I25" s="15"/>
      <c r="J25" s="15"/>
      <c r="K25" s="15"/>
      <c r="L25" s="15"/>
      <c r="M25" s="15"/>
      <c r="N25" s="15"/>
      <c r="O25" s="15"/>
      <c r="P25" s="15"/>
      <c r="Q25" s="15"/>
      <c r="R25" s="15"/>
      <c r="S25" s="15"/>
      <c r="T25" s="15"/>
      <c r="U25" s="263"/>
      <c r="V25" s="263"/>
      <c r="W25" s="263"/>
      <c r="X25" s="263"/>
      <c r="Y25" s="87"/>
    </row>
    <row r="26" spans="1:25" s="84" customFormat="1" ht="18.75" customHeight="1" x14ac:dyDescent="0.25">
      <c r="A26" s="85"/>
      <c r="B26" s="86"/>
      <c r="C26" s="701"/>
      <c r="D26" s="262">
        <f t="shared" si="0"/>
        <v>41832</v>
      </c>
      <c r="E26" s="15"/>
      <c r="F26" s="15"/>
      <c r="G26" s="15"/>
      <c r="H26" s="15"/>
      <c r="I26" s="66"/>
      <c r="J26" s="15"/>
      <c r="K26" s="15"/>
      <c r="L26" s="15"/>
      <c r="M26" s="15"/>
      <c r="N26" s="15"/>
      <c r="O26" s="15"/>
      <c r="P26" s="15"/>
      <c r="Q26" s="15"/>
      <c r="R26" s="15"/>
      <c r="S26" s="15"/>
      <c r="T26" s="15"/>
      <c r="U26" s="15"/>
      <c r="V26" s="263"/>
      <c r="W26" s="263"/>
      <c r="X26" s="263"/>
      <c r="Y26" s="87"/>
    </row>
    <row r="27" spans="1:25" s="84" customFormat="1" ht="18.75" customHeight="1" x14ac:dyDescent="0.25">
      <c r="A27" s="85"/>
      <c r="B27" s="86"/>
      <c r="C27" s="701"/>
      <c r="D27" s="262">
        <f t="shared" si="0"/>
        <v>41863</v>
      </c>
      <c r="E27" s="15"/>
      <c r="F27" s="15"/>
      <c r="G27" s="15"/>
      <c r="H27" s="15"/>
      <c r="I27" s="66"/>
      <c r="J27" s="66"/>
      <c r="K27" s="15"/>
      <c r="L27" s="15"/>
      <c r="M27" s="15"/>
      <c r="N27" s="15"/>
      <c r="O27" s="15"/>
      <c r="P27" s="15"/>
      <c r="Q27" s="15"/>
      <c r="R27" s="15"/>
      <c r="S27" s="15"/>
      <c r="T27" s="15"/>
      <c r="U27" s="15"/>
      <c r="V27" s="15"/>
      <c r="W27" s="263"/>
      <c r="X27" s="263"/>
      <c r="Y27" s="87"/>
    </row>
    <row r="28" spans="1:25" s="84" customFormat="1" ht="18.75" customHeight="1" x14ac:dyDescent="0.25">
      <c r="A28" s="85"/>
      <c r="B28" s="86"/>
      <c r="C28" s="701"/>
      <c r="D28" s="262">
        <f t="shared" si="0"/>
        <v>41894</v>
      </c>
      <c r="E28" s="15"/>
      <c r="F28" s="15"/>
      <c r="G28" s="15"/>
      <c r="H28" s="15"/>
      <c r="I28" s="66"/>
      <c r="J28" s="66"/>
      <c r="K28" s="66"/>
      <c r="L28" s="15"/>
      <c r="M28" s="15"/>
      <c r="N28" s="15"/>
      <c r="O28" s="15"/>
      <c r="P28" s="15"/>
      <c r="Q28" s="15"/>
      <c r="R28" s="15"/>
      <c r="S28" s="15"/>
      <c r="T28" s="15"/>
      <c r="U28" s="15"/>
      <c r="V28" s="15"/>
      <c r="W28" s="15"/>
      <c r="X28" s="263"/>
      <c r="Y28" s="87"/>
    </row>
    <row r="29" spans="1:25" s="84" customFormat="1" ht="18.75" customHeight="1" x14ac:dyDescent="0.25">
      <c r="A29" s="85"/>
      <c r="B29" s="86"/>
      <c r="C29" s="701"/>
      <c r="D29" s="262">
        <f t="shared" si="0"/>
        <v>41925</v>
      </c>
      <c r="E29" s="15"/>
      <c r="F29" s="15"/>
      <c r="G29" s="15"/>
      <c r="H29" s="15"/>
      <c r="I29" s="66"/>
      <c r="J29" s="66"/>
      <c r="K29" s="66"/>
      <c r="L29" s="66"/>
      <c r="M29" s="15"/>
      <c r="N29" s="15"/>
      <c r="O29" s="15"/>
      <c r="P29" s="15"/>
      <c r="Q29" s="15"/>
      <c r="R29" s="15"/>
      <c r="S29" s="15"/>
      <c r="T29" s="15"/>
      <c r="U29" s="15"/>
      <c r="V29" s="15"/>
      <c r="W29" s="15"/>
      <c r="X29" s="15"/>
      <c r="Y29" s="87"/>
    </row>
    <row r="30" spans="1:25" s="84" customFormat="1" ht="18.75" customHeight="1" x14ac:dyDescent="0.25">
      <c r="A30" s="85"/>
      <c r="B30" s="86"/>
      <c r="C30" s="701"/>
      <c r="D30" s="262">
        <f t="shared" si="0"/>
        <v>41956</v>
      </c>
      <c r="E30" s="15"/>
      <c r="F30" s="15"/>
      <c r="G30" s="15"/>
      <c r="H30" s="15"/>
      <c r="I30" s="66"/>
      <c r="J30" s="66"/>
      <c r="K30" s="66"/>
      <c r="L30" s="66"/>
      <c r="M30" s="66"/>
      <c r="N30" s="15"/>
      <c r="O30" s="15"/>
      <c r="P30" s="15"/>
      <c r="Q30" s="15"/>
      <c r="R30" s="15"/>
      <c r="S30" s="15"/>
      <c r="T30" s="15"/>
      <c r="U30" s="15"/>
      <c r="V30" s="15"/>
      <c r="W30" s="15"/>
      <c r="X30" s="15"/>
      <c r="Y30" s="87"/>
    </row>
    <row r="31" spans="1:25" s="84" customFormat="1" ht="18.75" customHeight="1" x14ac:dyDescent="0.25">
      <c r="A31" s="85"/>
      <c r="B31" s="86"/>
      <c r="C31" s="701"/>
      <c r="D31" s="262">
        <f t="shared" si="0"/>
        <v>41987</v>
      </c>
      <c r="E31" s="15"/>
      <c r="F31" s="15"/>
      <c r="G31" s="15"/>
      <c r="H31" s="15"/>
      <c r="I31" s="66"/>
      <c r="J31" s="66"/>
      <c r="K31" s="66"/>
      <c r="L31" s="66"/>
      <c r="M31" s="66"/>
      <c r="N31" s="66"/>
      <c r="O31" s="15"/>
      <c r="P31" s="15"/>
      <c r="Q31" s="15"/>
      <c r="R31" s="15"/>
      <c r="S31" s="15"/>
      <c r="T31" s="15"/>
      <c r="U31" s="15"/>
      <c r="V31" s="15"/>
      <c r="W31" s="15"/>
      <c r="X31" s="15"/>
      <c r="Y31" s="87"/>
    </row>
    <row r="32" spans="1:25" s="84" customFormat="1" ht="18.75" customHeight="1" x14ac:dyDescent="0.25">
      <c r="A32" s="85"/>
      <c r="B32" s="86"/>
      <c r="C32" s="701"/>
      <c r="D32" s="262">
        <f t="shared" si="0"/>
        <v>42018</v>
      </c>
      <c r="E32" s="15"/>
      <c r="F32" s="15"/>
      <c r="G32" s="15"/>
      <c r="H32" s="15"/>
      <c r="I32" s="66"/>
      <c r="J32" s="66"/>
      <c r="K32" s="66"/>
      <c r="L32" s="66"/>
      <c r="M32" s="66"/>
      <c r="N32" s="66"/>
      <c r="O32" s="66"/>
      <c r="P32" s="15"/>
      <c r="Q32" s="15"/>
      <c r="R32" s="15"/>
      <c r="S32" s="15"/>
      <c r="T32" s="15"/>
      <c r="U32" s="15"/>
      <c r="V32" s="15"/>
      <c r="W32" s="15"/>
      <c r="X32" s="15"/>
      <c r="Y32" s="87"/>
    </row>
    <row r="33" spans="1:25" s="84" customFormat="1" ht="18.75" customHeight="1" x14ac:dyDescent="0.25">
      <c r="A33" s="85"/>
      <c r="B33" s="86"/>
      <c r="C33" s="701"/>
      <c r="D33" s="262">
        <f t="shared" si="0"/>
        <v>42049</v>
      </c>
      <c r="E33" s="15"/>
      <c r="F33" s="15"/>
      <c r="G33" s="15"/>
      <c r="H33" s="15"/>
      <c r="I33" s="66"/>
      <c r="J33" s="66"/>
      <c r="K33" s="66"/>
      <c r="L33" s="66"/>
      <c r="M33" s="66"/>
      <c r="N33" s="66"/>
      <c r="O33" s="66"/>
      <c r="P33" s="66"/>
      <c r="Q33" s="15"/>
      <c r="R33" s="15"/>
      <c r="S33" s="15"/>
      <c r="T33" s="15"/>
      <c r="U33" s="15"/>
      <c r="V33" s="15"/>
      <c r="W33" s="15"/>
      <c r="X33" s="15"/>
      <c r="Y33" s="87"/>
    </row>
    <row r="34" spans="1:25" s="84" customFormat="1" ht="18.75" customHeight="1" x14ac:dyDescent="0.25">
      <c r="A34" s="85"/>
      <c r="B34" s="86"/>
      <c r="C34" s="702"/>
      <c r="D34" s="262">
        <f t="shared" si="0"/>
        <v>42080</v>
      </c>
      <c r="E34" s="15"/>
      <c r="F34" s="15"/>
      <c r="G34" s="15"/>
      <c r="H34" s="15"/>
      <c r="I34" s="67"/>
      <c r="J34" s="66"/>
      <c r="K34" s="66"/>
      <c r="L34" s="66"/>
      <c r="M34" s="66"/>
      <c r="N34" s="66"/>
      <c r="O34" s="66"/>
      <c r="P34" s="66"/>
      <c r="Q34" s="66"/>
      <c r="R34" s="15"/>
      <c r="S34" s="15"/>
      <c r="T34" s="15"/>
      <c r="U34" s="15"/>
      <c r="V34" s="82"/>
      <c r="W34" s="15"/>
      <c r="X34" s="15"/>
      <c r="Y34" s="87"/>
    </row>
    <row r="35" spans="1:25" s="84" customFormat="1" ht="15" customHeight="1" x14ac:dyDescent="0.25">
      <c r="A35" s="85"/>
      <c r="B35" s="86"/>
      <c r="C35" s="702"/>
      <c r="D35" s="262">
        <f t="shared" si="0"/>
        <v>42111</v>
      </c>
      <c r="E35" s="15"/>
      <c r="F35" s="15"/>
      <c r="G35" s="15"/>
      <c r="H35" s="15"/>
      <c r="I35" s="67"/>
      <c r="J35" s="67"/>
      <c r="K35" s="66"/>
      <c r="L35" s="66"/>
      <c r="M35" s="66"/>
      <c r="N35" s="66"/>
      <c r="O35" s="66"/>
      <c r="P35" s="66"/>
      <c r="Q35" s="66"/>
      <c r="R35" s="66"/>
      <c r="S35" s="15"/>
      <c r="T35" s="15"/>
      <c r="U35" s="15"/>
      <c r="V35" s="15"/>
      <c r="W35" s="15"/>
      <c r="X35" s="15"/>
      <c r="Y35" s="87"/>
    </row>
    <row r="36" spans="1:25" s="84" customFormat="1" ht="15" customHeight="1" x14ac:dyDescent="0.25">
      <c r="A36" s="85"/>
      <c r="B36" s="86"/>
      <c r="C36" s="702"/>
      <c r="D36" s="262">
        <f t="shared" si="0"/>
        <v>42142</v>
      </c>
      <c r="E36" s="15"/>
      <c r="F36" s="15"/>
      <c r="G36" s="15"/>
      <c r="H36" s="15"/>
      <c r="I36" s="67"/>
      <c r="J36" s="67"/>
      <c r="K36" s="67"/>
      <c r="L36" s="66"/>
      <c r="M36" s="66"/>
      <c r="N36" s="66"/>
      <c r="O36" s="66"/>
      <c r="P36" s="66"/>
      <c r="Q36" s="66"/>
      <c r="R36" s="66"/>
      <c r="S36" s="66"/>
      <c r="T36" s="15"/>
      <c r="U36" s="15"/>
      <c r="V36" s="15"/>
      <c r="W36" s="15"/>
      <c r="X36" s="15"/>
      <c r="Y36" s="87"/>
    </row>
    <row r="37" spans="1:25" s="84" customFormat="1" ht="15" customHeight="1" x14ac:dyDescent="0.25">
      <c r="A37" s="85"/>
      <c r="B37" s="86"/>
      <c r="C37" s="702"/>
      <c r="D37" s="262">
        <f t="shared" si="0"/>
        <v>42173</v>
      </c>
      <c r="E37" s="15"/>
      <c r="F37" s="15"/>
      <c r="G37" s="15"/>
      <c r="H37" s="15"/>
      <c r="I37" s="67"/>
      <c r="J37" s="67"/>
      <c r="K37" s="67"/>
      <c r="L37" s="67"/>
      <c r="M37" s="66"/>
      <c r="N37" s="66"/>
      <c r="O37" s="66"/>
      <c r="P37" s="66"/>
      <c r="Q37" s="66"/>
      <c r="R37" s="66"/>
      <c r="S37" s="66"/>
      <c r="T37" s="66"/>
      <c r="U37" s="15"/>
      <c r="V37" s="15"/>
      <c r="W37" s="15"/>
      <c r="X37" s="15"/>
      <c r="Y37" s="87"/>
    </row>
    <row r="38" spans="1:25" s="84" customFormat="1" ht="15" customHeight="1" x14ac:dyDescent="0.25">
      <c r="A38" s="85"/>
      <c r="B38" s="86"/>
      <c r="C38" s="702"/>
      <c r="D38" s="262">
        <f t="shared" si="0"/>
        <v>42204</v>
      </c>
      <c r="E38" s="15"/>
      <c r="F38" s="15"/>
      <c r="G38" s="15"/>
      <c r="H38" s="15"/>
      <c r="I38" s="67"/>
      <c r="J38" s="67"/>
      <c r="K38" s="67"/>
      <c r="L38" s="67"/>
      <c r="M38" s="67"/>
      <c r="N38" s="66"/>
      <c r="O38" s="66"/>
      <c r="P38" s="66"/>
      <c r="Q38" s="66"/>
      <c r="R38" s="66"/>
      <c r="S38" s="66"/>
      <c r="T38" s="66"/>
      <c r="U38" s="83"/>
      <c r="V38" s="15"/>
      <c r="W38" s="15"/>
      <c r="X38" s="15"/>
      <c r="Y38" s="87"/>
    </row>
    <row r="39" spans="1:25" s="84" customFormat="1" ht="18" customHeight="1" x14ac:dyDescent="0.25">
      <c r="A39" s="85"/>
      <c r="B39" s="86"/>
      <c r="C39" s="702"/>
      <c r="D39" s="262">
        <f t="shared" si="0"/>
        <v>42235</v>
      </c>
      <c r="E39" s="15"/>
      <c r="F39" s="15"/>
      <c r="G39" s="15"/>
      <c r="H39" s="15"/>
      <c r="I39" s="67"/>
      <c r="J39" s="67"/>
      <c r="K39" s="67"/>
      <c r="L39" s="67"/>
      <c r="M39" s="67"/>
      <c r="N39" s="67"/>
      <c r="O39" s="66"/>
      <c r="P39" s="66"/>
      <c r="Q39" s="66"/>
      <c r="R39" s="66"/>
      <c r="S39" s="66"/>
      <c r="T39" s="66"/>
      <c r="U39" s="83"/>
      <c r="V39" s="83"/>
      <c r="W39" s="15"/>
      <c r="X39" s="15"/>
      <c r="Y39" s="87"/>
    </row>
    <row r="40" spans="1:25" s="84" customFormat="1" ht="15" customHeight="1" x14ac:dyDescent="0.25">
      <c r="A40" s="85"/>
      <c r="B40" s="86"/>
      <c r="C40" s="702"/>
      <c r="D40" s="262">
        <f t="shared" si="0"/>
        <v>42266</v>
      </c>
      <c r="E40" s="15"/>
      <c r="F40" s="15"/>
      <c r="G40" s="15"/>
      <c r="H40" s="15"/>
      <c r="I40" s="67"/>
      <c r="J40" s="67"/>
      <c r="K40" s="67"/>
      <c r="L40" s="67"/>
      <c r="M40" s="67"/>
      <c r="N40" s="67"/>
      <c r="O40" s="67"/>
      <c r="P40" s="66"/>
      <c r="Q40" s="66"/>
      <c r="R40" s="66"/>
      <c r="S40" s="66"/>
      <c r="T40" s="66"/>
      <c r="U40" s="83"/>
      <c r="V40" s="83"/>
      <c r="W40" s="66"/>
      <c r="X40" s="15"/>
      <c r="Y40" s="87"/>
    </row>
    <row r="41" spans="1:25" s="84" customFormat="1" x14ac:dyDescent="0.25">
      <c r="A41" s="85"/>
      <c r="B41" s="86"/>
      <c r="C41" s="702"/>
      <c r="D41" s="262">
        <f t="shared" si="0"/>
        <v>42297</v>
      </c>
      <c r="E41" s="15"/>
      <c r="F41" s="15"/>
      <c r="G41" s="15"/>
      <c r="H41" s="15"/>
      <c r="I41" s="67"/>
      <c r="J41" s="67"/>
      <c r="K41" s="67"/>
      <c r="L41" s="67"/>
      <c r="M41" s="67"/>
      <c r="N41" s="67"/>
      <c r="O41" s="67"/>
      <c r="P41" s="67"/>
      <c r="Q41" s="66"/>
      <c r="R41" s="66"/>
      <c r="S41" s="66"/>
      <c r="T41" s="66"/>
      <c r="U41" s="83"/>
      <c r="V41" s="83"/>
      <c r="W41" s="66"/>
      <c r="X41" s="66"/>
      <c r="Y41" s="87"/>
    </row>
    <row r="42" spans="1:25" s="84" customFormat="1" ht="15" customHeight="1" x14ac:dyDescent="0.25">
      <c r="A42" s="85"/>
      <c r="B42" s="86"/>
      <c r="C42" s="90"/>
      <c r="D42" s="145" t="s">
        <v>86</v>
      </c>
      <c r="E42" s="264">
        <f>SUM(E10:E41)</f>
        <v>0</v>
      </c>
      <c r="F42" s="264">
        <f t="shared" ref="F42:X42" si="1">SUM(F10:F41)</f>
        <v>0</v>
      </c>
      <c r="G42" s="264">
        <f t="shared" si="1"/>
        <v>0</v>
      </c>
      <c r="H42" s="264">
        <f t="shared" si="1"/>
        <v>0</v>
      </c>
      <c r="I42" s="264">
        <f t="shared" si="1"/>
        <v>0</v>
      </c>
      <c r="J42" s="264">
        <f t="shared" si="1"/>
        <v>0</v>
      </c>
      <c r="K42" s="264">
        <f t="shared" si="1"/>
        <v>0</v>
      </c>
      <c r="L42" s="264">
        <f t="shared" si="1"/>
        <v>0</v>
      </c>
      <c r="M42" s="264">
        <f t="shared" si="1"/>
        <v>0</v>
      </c>
      <c r="N42" s="264">
        <f t="shared" si="1"/>
        <v>0</v>
      </c>
      <c r="O42" s="264">
        <f t="shared" si="1"/>
        <v>0</v>
      </c>
      <c r="P42" s="264">
        <f t="shared" si="1"/>
        <v>0</v>
      </c>
      <c r="Q42" s="264">
        <f t="shared" si="1"/>
        <v>0</v>
      </c>
      <c r="R42" s="264">
        <f t="shared" si="1"/>
        <v>0</v>
      </c>
      <c r="S42" s="264">
        <f t="shared" si="1"/>
        <v>0</v>
      </c>
      <c r="T42" s="264">
        <f t="shared" si="1"/>
        <v>0</v>
      </c>
      <c r="U42" s="264">
        <f t="shared" si="1"/>
        <v>0</v>
      </c>
      <c r="V42" s="264">
        <f t="shared" si="1"/>
        <v>0</v>
      </c>
      <c r="W42" s="264">
        <f t="shared" si="1"/>
        <v>0</v>
      </c>
      <c r="X42" s="264">
        <f t="shared" si="1"/>
        <v>0</v>
      </c>
      <c r="Y42" s="87"/>
    </row>
    <row r="43" spans="1:25" s="84" customFormat="1" ht="15" hidden="1" customHeight="1" x14ac:dyDescent="0.25">
      <c r="A43" s="85"/>
      <c r="B43" s="86"/>
      <c r="C43" s="90"/>
      <c r="D43" s="90"/>
      <c r="E43" s="265" t="s">
        <v>197</v>
      </c>
      <c r="F43" s="265"/>
      <c r="G43" s="265"/>
      <c r="H43" s="265"/>
      <c r="I43" s="266">
        <f>SUM(I14:I25)+I26*0.95+I27*0.9+I28*0.85+I29*0.8+I30*0.75+I31*0.7+I32*0.65+0.6*I33+SUM(I34:I41)*0.6</f>
        <v>0</v>
      </c>
      <c r="J43" s="266">
        <f>SUM(J15:J26)+J27*0.95+J28*0.9+J29*0.85+J30*0.8+J31*0.75+J32*0.7+J33*0.65+0.6*J34+SUM(J35:J41)*0.6</f>
        <v>0</v>
      </c>
      <c r="K43" s="266">
        <f>SUM(K16:K27)+K28*0.95+K29*0.9+K30*0.85+K31*0.8+K32*0.75+K33*0.7+K34*0.65+0.6*K35+SUM(K36:K41)*0.6</f>
        <v>0</v>
      </c>
      <c r="L43" s="266"/>
      <c r="M43" s="266"/>
      <c r="N43" s="266"/>
      <c r="O43" s="266"/>
      <c r="P43" s="266"/>
      <c r="Q43" s="266"/>
      <c r="R43" s="266"/>
      <c r="S43" s="266"/>
      <c r="T43" s="266"/>
      <c r="U43" s="266"/>
      <c r="V43" s="266"/>
      <c r="W43" s="266"/>
      <c r="X43" s="266"/>
      <c r="Y43" s="87"/>
    </row>
    <row r="44" spans="1:25" s="84" customFormat="1" x14ac:dyDescent="0.25">
      <c r="A44" s="85"/>
      <c r="B44" s="86"/>
      <c r="C44" s="90"/>
      <c r="D44" s="90"/>
      <c r="E44" s="90"/>
      <c r="F44" s="90"/>
      <c r="G44" s="90"/>
      <c r="H44" s="90"/>
      <c r="I44" s="90"/>
      <c r="J44" s="90"/>
      <c r="K44" s="90"/>
      <c r="L44" s="90"/>
      <c r="M44" s="90"/>
      <c r="N44" s="90"/>
      <c r="O44" s="90"/>
      <c r="Y44" s="87"/>
    </row>
    <row r="45" spans="1:25" s="84" customFormat="1" ht="16.5" customHeight="1" x14ac:dyDescent="0.25">
      <c r="A45" s="85"/>
      <c r="B45" s="86"/>
      <c r="C45" s="267"/>
      <c r="D45" s="703" t="s">
        <v>238</v>
      </c>
      <c r="E45" s="298"/>
      <c r="F45" s="298"/>
      <c r="G45" s="298"/>
      <c r="H45" s="298"/>
      <c r="I45" s="381"/>
      <c r="J45" s="373"/>
      <c r="K45" s="373"/>
      <c r="L45" s="373"/>
      <c r="M45" s="373"/>
      <c r="N45" s="373"/>
      <c r="O45" s="373"/>
      <c r="P45" s="373"/>
      <c r="Q45" s="373"/>
      <c r="R45" s="373"/>
      <c r="S45" s="373"/>
      <c r="T45" s="373"/>
      <c r="U45" s="373"/>
      <c r="V45" s="373"/>
      <c r="W45" s="373"/>
      <c r="X45" s="374"/>
      <c r="Y45" s="87"/>
    </row>
    <row r="46" spans="1:25" s="84" customFormat="1" x14ac:dyDescent="0.25">
      <c r="A46" s="85"/>
      <c r="B46" s="86"/>
      <c r="C46" s="268"/>
      <c r="D46" s="704"/>
      <c r="E46" s="705"/>
      <c r="F46" s="705"/>
      <c r="G46" s="705"/>
      <c r="H46" s="705"/>
      <c r="I46" s="705"/>
      <c r="J46" s="654"/>
      <c r="K46" s="654"/>
      <c r="L46" s="654"/>
      <c r="M46" s="654"/>
      <c r="N46" s="654"/>
      <c r="O46" s="654"/>
      <c r="P46" s="654"/>
      <c r="Q46" s="654"/>
      <c r="R46" s="654"/>
      <c r="S46" s="654"/>
      <c r="T46" s="654"/>
      <c r="U46" s="654"/>
      <c r="V46" s="654"/>
      <c r="W46" s="654"/>
      <c r="X46" s="674"/>
      <c r="Y46" s="87"/>
    </row>
    <row r="47" spans="1:25" s="84" customFormat="1" ht="18.75" customHeight="1" x14ac:dyDescent="0.25">
      <c r="A47" s="85"/>
      <c r="B47" s="86"/>
      <c r="C47" s="269"/>
      <c r="D47" s="706"/>
      <c r="E47" s="707"/>
      <c r="F47" s="707"/>
      <c r="G47" s="707"/>
      <c r="H47" s="707"/>
      <c r="I47" s="707"/>
      <c r="J47" s="377"/>
      <c r="K47" s="377"/>
      <c r="L47" s="377"/>
      <c r="M47" s="377"/>
      <c r="N47" s="377"/>
      <c r="O47" s="377"/>
      <c r="P47" s="377"/>
      <c r="Q47" s="377"/>
      <c r="R47" s="377"/>
      <c r="S47" s="377"/>
      <c r="T47" s="377"/>
      <c r="U47" s="377"/>
      <c r="V47" s="377"/>
      <c r="W47" s="377"/>
      <c r="X47" s="378"/>
      <c r="Y47" s="87"/>
    </row>
    <row r="48" spans="1:25" s="84" customFormat="1" x14ac:dyDescent="0.25">
      <c r="A48" s="85"/>
      <c r="B48" s="86"/>
      <c r="C48" s="90"/>
      <c r="D48" s="90"/>
      <c r="E48" s="90"/>
      <c r="F48" s="90"/>
      <c r="G48" s="90"/>
      <c r="H48" s="90"/>
      <c r="I48" s="90"/>
      <c r="J48" s="90"/>
      <c r="K48" s="90"/>
      <c r="L48" s="90"/>
      <c r="M48" s="90"/>
      <c r="N48" s="90"/>
      <c r="O48" s="90"/>
      <c r="Y48" s="87"/>
    </row>
    <row r="49" spans="1:25" s="84" customFormat="1" x14ac:dyDescent="0.25">
      <c r="A49" s="85"/>
      <c r="B49" s="86"/>
      <c r="C49" s="270" t="s">
        <v>157</v>
      </c>
      <c r="D49" s="90"/>
      <c r="E49" s="90"/>
      <c r="F49" s="90"/>
      <c r="G49" s="90"/>
      <c r="H49" s="90"/>
      <c r="I49" s="90"/>
      <c r="J49" s="90"/>
      <c r="K49" s="90"/>
      <c r="L49" s="90"/>
      <c r="M49" s="90"/>
      <c r="N49" s="90"/>
      <c r="O49" s="90"/>
      <c r="Y49" s="87"/>
    </row>
    <row r="50" spans="1:25" s="84" customFormat="1" x14ac:dyDescent="0.25">
      <c r="A50" s="85"/>
      <c r="B50" s="86"/>
      <c r="C50" s="90"/>
      <c r="D50" s="90"/>
      <c r="E50" s="90"/>
      <c r="F50" s="90"/>
      <c r="G50" s="90"/>
      <c r="H50" s="90"/>
      <c r="I50" s="90"/>
      <c r="J50" s="90"/>
      <c r="K50" s="90"/>
      <c r="L50" s="90"/>
      <c r="M50" s="90"/>
      <c r="N50" s="90"/>
      <c r="O50" s="90"/>
      <c r="Y50" s="87"/>
    </row>
    <row r="51" spans="1:25" s="84" customFormat="1" ht="15.75" thickBot="1" x14ac:dyDescent="0.3">
      <c r="A51" s="85"/>
      <c r="B51" s="156"/>
      <c r="C51" s="271"/>
      <c r="D51" s="271"/>
      <c r="E51" s="271"/>
      <c r="F51" s="271"/>
      <c r="G51" s="271"/>
      <c r="H51" s="271"/>
      <c r="I51" s="271"/>
      <c r="J51" s="271"/>
      <c r="K51" s="271"/>
      <c r="L51" s="271"/>
      <c r="M51" s="271"/>
      <c r="N51" s="271"/>
      <c r="O51" s="271"/>
      <c r="P51" s="92"/>
      <c r="Q51" s="92"/>
      <c r="R51" s="92"/>
      <c r="S51" s="92"/>
      <c r="T51" s="92"/>
      <c r="U51" s="92"/>
      <c r="V51" s="92"/>
      <c r="W51" s="92"/>
      <c r="X51" s="92"/>
      <c r="Y51" s="93"/>
    </row>
    <row r="52" spans="1:25" s="84" customFormat="1" ht="18" customHeight="1" x14ac:dyDescent="0.25">
      <c r="A52" s="85"/>
      <c r="B52" s="111"/>
      <c r="C52" s="272"/>
      <c r="D52" s="272"/>
      <c r="E52" s="272"/>
      <c r="F52" s="272"/>
      <c r="G52" s="272"/>
      <c r="H52" s="272"/>
      <c r="I52" s="272"/>
      <c r="J52" s="272"/>
      <c r="K52" s="272"/>
      <c r="L52" s="272"/>
      <c r="M52" s="272"/>
      <c r="N52" s="272"/>
      <c r="O52" s="272"/>
      <c r="P52" s="111"/>
      <c r="Q52" s="111"/>
      <c r="R52" s="111"/>
      <c r="S52" s="111"/>
      <c r="T52" s="111"/>
      <c r="U52" s="111"/>
      <c r="V52" s="111"/>
      <c r="W52" s="111"/>
      <c r="X52" s="111"/>
      <c r="Y52" s="111"/>
    </row>
    <row r="53" spans="1:25" s="84" customFormat="1" ht="21" customHeight="1" x14ac:dyDescent="0.25">
      <c r="A53" s="85"/>
      <c r="C53" s="90"/>
      <c r="D53" s="90"/>
      <c r="E53" s="90"/>
      <c r="F53" s="90"/>
      <c r="G53" s="90"/>
      <c r="H53" s="90"/>
      <c r="I53" s="90"/>
      <c r="J53" s="90"/>
      <c r="K53" s="90"/>
      <c r="L53" s="90"/>
      <c r="M53" s="90"/>
      <c r="N53" s="90"/>
      <c r="O53" s="90"/>
    </row>
    <row r="54" spans="1:25" s="84" customFormat="1" ht="34.5" customHeight="1" x14ac:dyDescent="0.25">
      <c r="A54" s="85"/>
      <c r="C54" s="90"/>
      <c r="D54" s="90"/>
      <c r="E54" s="90"/>
      <c r="F54" s="90"/>
      <c r="G54" s="90"/>
      <c r="H54" s="90"/>
      <c r="I54" s="90"/>
      <c r="J54" s="90"/>
      <c r="K54" s="90"/>
      <c r="L54" s="90"/>
      <c r="M54" s="90"/>
      <c r="N54" s="90"/>
      <c r="O54" s="90"/>
    </row>
    <row r="55" spans="1:25" s="84" customFormat="1" ht="18.75" customHeight="1" x14ac:dyDescent="0.25">
      <c r="A55" s="85"/>
      <c r="C55" s="90"/>
      <c r="D55" s="90"/>
      <c r="E55" s="90"/>
      <c r="F55" s="90"/>
      <c r="G55" s="90"/>
      <c r="H55" s="90"/>
      <c r="I55" s="90"/>
      <c r="J55" s="90"/>
      <c r="K55" s="90"/>
      <c r="L55" s="90"/>
      <c r="M55" s="90"/>
      <c r="N55" s="90"/>
      <c r="O55" s="90"/>
    </row>
    <row r="56" spans="1:25" s="84" customFormat="1" ht="19.5" customHeight="1" x14ac:dyDescent="0.25">
      <c r="A56" s="85"/>
      <c r="C56" s="90"/>
      <c r="D56" s="90"/>
      <c r="E56" s="90"/>
      <c r="F56" s="90"/>
      <c r="G56" s="90"/>
      <c r="H56" s="90"/>
      <c r="I56" s="90"/>
      <c r="J56" s="90"/>
      <c r="K56" s="90"/>
      <c r="L56" s="90"/>
      <c r="M56" s="90"/>
      <c r="N56" s="90"/>
      <c r="O56" s="90"/>
    </row>
    <row r="57" spans="1:25" s="84" customFormat="1" ht="38.25" customHeight="1" x14ac:dyDescent="0.25">
      <c r="A57" s="85"/>
      <c r="C57" s="90"/>
      <c r="D57" s="90"/>
      <c r="E57" s="90"/>
      <c r="F57" s="90"/>
      <c r="G57" s="90"/>
      <c r="H57" s="90"/>
      <c r="I57" s="90"/>
      <c r="J57" s="90"/>
      <c r="K57" s="90"/>
      <c r="L57" s="90"/>
      <c r="M57" s="90"/>
      <c r="N57" s="90"/>
      <c r="O57" s="90"/>
    </row>
    <row r="58" spans="1:25" s="84" customFormat="1" ht="17.25" customHeight="1" x14ac:dyDescent="0.25">
      <c r="A58" s="85"/>
      <c r="C58" s="90"/>
      <c r="D58" s="90"/>
      <c r="E58" s="90"/>
      <c r="F58" s="90"/>
      <c r="G58" s="90"/>
      <c r="H58" s="90"/>
      <c r="I58" s="90"/>
      <c r="J58" s="90"/>
      <c r="K58" s="90"/>
      <c r="L58" s="90"/>
      <c r="M58" s="90"/>
      <c r="N58" s="90"/>
      <c r="O58" s="90"/>
    </row>
    <row r="59" spans="1:25" s="84" customFormat="1" ht="39" customHeight="1" x14ac:dyDescent="0.25">
      <c r="A59" s="85"/>
      <c r="C59" s="90"/>
      <c r="D59" s="90"/>
      <c r="E59" s="90"/>
      <c r="F59" s="90"/>
      <c r="G59" s="90"/>
      <c r="H59" s="90"/>
      <c r="I59" s="90"/>
      <c r="J59" s="90"/>
      <c r="K59" s="90"/>
      <c r="L59" s="90"/>
      <c r="M59" s="90"/>
      <c r="N59" s="90"/>
      <c r="O59" s="90"/>
    </row>
    <row r="60" spans="1:25" s="84" customFormat="1" ht="24" customHeight="1" x14ac:dyDescent="0.25">
      <c r="A60" s="85"/>
      <c r="C60" s="90"/>
      <c r="D60" s="90"/>
      <c r="E60" s="90"/>
      <c r="F60" s="90"/>
      <c r="G60" s="90"/>
      <c r="H60" s="90"/>
      <c r="I60" s="90"/>
      <c r="J60" s="90"/>
      <c r="K60" s="90"/>
      <c r="L60" s="90"/>
      <c r="M60" s="90"/>
      <c r="N60" s="90"/>
      <c r="O60" s="90"/>
    </row>
    <row r="61" spans="1:25" ht="33.75" customHeight="1" x14ac:dyDescent="0.25">
      <c r="C61" s="84"/>
      <c r="D61" s="84"/>
      <c r="E61" s="84"/>
      <c r="F61" s="84"/>
      <c r="G61" s="84"/>
      <c r="H61" s="84"/>
      <c r="I61" s="84"/>
      <c r="J61" s="84"/>
      <c r="K61" s="84"/>
      <c r="L61" s="84"/>
      <c r="M61" s="84"/>
      <c r="N61" s="84"/>
      <c r="O61" s="84"/>
    </row>
    <row r="62" spans="1:25" ht="32.25" customHeight="1" x14ac:dyDescent="0.25"/>
  </sheetData>
  <sheetProtection password="D6D7" sheet="1" objects="1" scenarios="1"/>
  <mergeCells count="5">
    <mergeCell ref="E7:X8"/>
    <mergeCell ref="C10:C41"/>
    <mergeCell ref="D45:X47"/>
    <mergeCell ref="C4:X6"/>
    <mergeCell ref="C7:D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Info</vt:lpstr>
      <vt:lpstr>LEGENDA 1)</vt:lpstr>
      <vt:lpstr>1) ott.2014-sett.2015</vt:lpstr>
      <vt:lpstr>2) ott.2013-sett.2014</vt:lpstr>
      <vt:lpstr>3) apr.2013-sett.2013</vt:lpstr>
      <vt:lpstr>4) 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2016-10-20T07:54:25Z</dcterms:modified>
</cp:coreProperties>
</file>